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24226"/>
  <mc:AlternateContent xmlns:mc="http://schemas.openxmlformats.org/markup-compatibility/2006">
    <mc:Choice Requires="x15">
      <x15ac:absPath xmlns:x15ac="http://schemas.microsoft.com/office/spreadsheetml/2010/11/ac" url="C:\Users\beethavm\Documents\2022 Documents\"/>
    </mc:Choice>
  </mc:AlternateContent>
  <xr:revisionPtr revIDLastSave="0" documentId="8_{5A8C8EA8-8DDB-47EA-8A6A-8747AF4785B3}" xr6:coauthVersionLast="47" xr6:coauthVersionMax="47" xr10:uidLastSave="{00000000-0000-0000-0000-000000000000}"/>
  <bookViews>
    <workbookView xWindow="-110" yWindow="-110" windowWidth="19420" windowHeight="10420" tabRatio="653" activeTab="1" xr2:uid="{00000000-000D-0000-FFFF-FFFF00000000}"/>
  </bookViews>
  <sheets>
    <sheet name="Tech Evaluation Summary" sheetId="20" r:id="rId1"/>
    <sheet name="Gatekeepers" sheetId="25" r:id="rId2"/>
    <sheet name="General Technical Questions" sheetId="32" r:id="rId3"/>
    <sheet name="Functional Tx Requirements" sheetId="27" r:id="rId4"/>
    <sheet name="Functional Dx Standard Requirem" sheetId="30" r:id="rId5"/>
    <sheet name="Functional Gx requirements" sheetId="31" r:id="rId6"/>
    <sheet name="Security" sheetId="28" r:id="rId7"/>
    <sheet name="Cloud" sheetId="26" r:id="rId8"/>
    <sheet name="Integration and Testing" sheetId="22" r:id="rId9"/>
    <sheet name="System Demo " sheetId="29" r:id="rId10"/>
    <sheet name="Priority Ratingsa" sheetId="93" r:id="rId11"/>
    <sheet name="Priority Ratings" sheetId="24" state="hidden" r:id="rId12"/>
    <sheet name="Config" sheetId="23" state="hidden" r:id="rId13"/>
    <sheet name="Document management(Tx)" sheetId="33" r:id="rId14"/>
    <sheet name="Drawing tools management(Tx)" sheetId="34" r:id="rId15"/>
    <sheet name="Creation of 3D symbol(Tx)" sheetId="35" r:id="rId16"/>
    <sheet name="Wire management(Tx)" sheetId="36" r:id="rId17"/>
    <sheet name="Management of interrelated diag" sheetId="37" r:id="rId18"/>
    <sheet name="Management of electrical design" sheetId="38" r:id="rId19"/>
    <sheet name="Metadata management(Tx)" sheetId="39" r:id="rId20"/>
    <sheet name="Cabling management(Tx)" sheetId="40" r:id="rId21"/>
    <sheet name="Manage system access " sheetId="72" r:id="rId22"/>
    <sheet name="Customer user interface" sheetId="73" r:id="rId23"/>
    <sheet name="Manage projects" sheetId="74" r:id="rId24"/>
    <sheet name="Create and modify drawings" sheetId="75" r:id="rId25"/>
    <sheet name="Manage availability of drawing " sheetId="76" r:id="rId26"/>
    <sheet name="Manage documents" sheetId="77" r:id="rId27"/>
    <sheet name="Manage workflow rules" sheetId="78" r:id="rId28"/>
    <sheet name="Revision and version management" sheetId="79" r:id="rId29"/>
    <sheet name="Manage reports" sheetId="80" r:id="rId30"/>
    <sheet name="Manage engineering services" sheetId="51" r:id="rId31"/>
    <sheet name="Manage collaboration services" sheetId="81" r:id="rId32"/>
    <sheet name="Manage design integration" sheetId="53" r:id="rId33"/>
    <sheet name="Migration management" sheetId="54" r:id="rId34"/>
    <sheet name="Perform structural design(Gx)" sheetId="56" r:id="rId35"/>
    <sheet name="Perform structural analysis(Gx)" sheetId="90" r:id="rId36"/>
    <sheet name="Perform concrete design(Gx)" sheetId="58" r:id="rId37"/>
    <sheet name="Perform geotechnical eng(Gx)" sheetId="59" r:id="rId38"/>
    <sheet name="Perform steelwork design(Gx)" sheetId="60" r:id="rId39"/>
    <sheet name="Perform bridge design" sheetId="61" r:id="rId40"/>
    <sheet name="Perform masonry design(Gx)" sheetId="62" r:id="rId41"/>
    <sheet name="Perform advanced structural(Gx)" sheetId="63" r:id="rId42"/>
    <sheet name="Perform architectural(Gx)" sheetId="64" r:id="rId43"/>
    <sheet name="Perform 3D modelling design(Gx " sheetId="65" r:id="rId44"/>
    <sheet name="Perform roads and railways(Gx)" sheetId="66" r:id="rId45"/>
    <sheet name="Perform rail design(Gx)" sheetId="67" r:id="rId46"/>
    <sheet name="Perform road design(Gx)" sheetId="68" r:id="rId47"/>
    <sheet name="Manage dams waterways &amp; hydro" sheetId="69" r:id="rId48"/>
    <sheet name="Manage line engineering(Gx)" sheetId="70" r:id="rId49"/>
    <sheet name="Manage coal power plant turbine" sheetId="71" r:id="rId50"/>
  </sheets>
  <externalReferences>
    <externalReference r:id="rId51"/>
    <externalReference r:id="rId52"/>
  </externalReferences>
  <definedNames>
    <definedName name="_xlnm._FilterDatabase" localSheetId="3" hidden="1">'Functional Tx Requirements'!$A$6:$M$6</definedName>
    <definedName name="Priority">[1]Config!$E$3:$E$9</definedName>
    <definedName name="Solution" localSheetId="8">[2]Config!$B$3:$B$5</definedName>
    <definedName name="Solution">[1]Config!$B$3:$B$5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3" i="25" l="1"/>
  <c r="J38" i="32" l="1"/>
  <c r="J39" i="32"/>
  <c r="I22" i="31" l="1"/>
  <c r="F7" i="71"/>
  <c r="F6" i="71"/>
  <c r="F5" i="71"/>
  <c r="F4" i="71"/>
  <c r="F8" i="71" l="1"/>
  <c r="F13" i="70"/>
  <c r="F14" i="70"/>
  <c r="F15" i="70"/>
  <c r="F16" i="70"/>
  <c r="F17" i="70"/>
  <c r="F18" i="70"/>
  <c r="F19" i="70"/>
  <c r="F20" i="70"/>
  <c r="F21" i="70"/>
  <c r="F22" i="70"/>
  <c r="F12" i="70"/>
  <c r="F11" i="70"/>
  <c r="F10" i="70"/>
  <c r="F9" i="70"/>
  <c r="F8" i="70"/>
  <c r="F7" i="70"/>
  <c r="F6" i="70"/>
  <c r="F5" i="70"/>
  <c r="F4" i="70"/>
  <c r="G4" i="71" l="1"/>
  <c r="G5" i="71"/>
  <c r="L5" i="71" s="1"/>
  <c r="G7" i="71"/>
  <c r="L7" i="71" s="1"/>
  <c r="G6" i="71"/>
  <c r="L6" i="71" s="1"/>
  <c r="F23" i="70"/>
  <c r="G19" i="70" s="1"/>
  <c r="L19" i="70" s="1"/>
  <c r="G8" i="71" l="1"/>
  <c r="L4" i="71"/>
  <c r="L8" i="71" s="1"/>
  <c r="G20" i="70"/>
  <c r="L20" i="70" s="1"/>
  <c r="G17" i="70"/>
  <c r="L17" i="70" s="1"/>
  <c r="G21" i="70"/>
  <c r="L21" i="70" s="1"/>
  <c r="G14" i="70"/>
  <c r="L14" i="70" s="1"/>
  <c r="G22" i="70"/>
  <c r="L22" i="70" s="1"/>
  <c r="G15" i="70"/>
  <c r="L15" i="70" s="1"/>
  <c r="G18" i="70"/>
  <c r="L18" i="70" s="1"/>
  <c r="G10" i="70"/>
  <c r="L10" i="70" s="1"/>
  <c r="G16" i="70"/>
  <c r="L16" i="70" s="1"/>
  <c r="G13" i="70"/>
  <c r="L13" i="70" s="1"/>
  <c r="G4" i="70"/>
  <c r="L4" i="70" s="1"/>
  <c r="G8" i="70"/>
  <c r="L8" i="70" s="1"/>
  <c r="G12" i="70"/>
  <c r="L12" i="70" s="1"/>
  <c r="G11" i="70"/>
  <c r="L11" i="70" s="1"/>
  <c r="G5" i="70"/>
  <c r="L5" i="70" s="1"/>
  <c r="G9" i="70"/>
  <c r="L9" i="70" s="1"/>
  <c r="G7" i="70"/>
  <c r="L7" i="70" s="1"/>
  <c r="G6" i="70"/>
  <c r="L6" i="70" s="1"/>
  <c r="L23" i="70" l="1"/>
  <c r="G23" i="70"/>
  <c r="F59" i="69"/>
  <c r="F58" i="69"/>
  <c r="F57" i="69"/>
  <c r="F56" i="69"/>
  <c r="F55" i="69"/>
  <c r="F54" i="69"/>
  <c r="F53" i="69"/>
  <c r="F52" i="69"/>
  <c r="F51" i="69"/>
  <c r="F50" i="69"/>
  <c r="F49" i="69"/>
  <c r="F48" i="69"/>
  <c r="F47" i="69"/>
  <c r="F46" i="69"/>
  <c r="F45" i="69"/>
  <c r="F44" i="69"/>
  <c r="F43" i="69"/>
  <c r="F42" i="69"/>
  <c r="F41" i="69"/>
  <c r="F40" i="69"/>
  <c r="F39" i="69"/>
  <c r="F38" i="69"/>
  <c r="F37" i="69"/>
  <c r="F36" i="69"/>
  <c r="F35" i="69"/>
  <c r="F34" i="69"/>
  <c r="F33" i="69"/>
  <c r="F32" i="69"/>
  <c r="F31" i="69"/>
  <c r="F30" i="69"/>
  <c r="F29" i="69"/>
  <c r="F28" i="69"/>
  <c r="F27" i="69"/>
  <c r="F26" i="69"/>
  <c r="F25" i="69"/>
  <c r="F24" i="69"/>
  <c r="F23" i="69"/>
  <c r="F22" i="69"/>
  <c r="F21" i="69"/>
  <c r="F20" i="69"/>
  <c r="F19" i="69"/>
  <c r="F18" i="69"/>
  <c r="F17" i="69"/>
  <c r="F16" i="69"/>
  <c r="F15" i="69"/>
  <c r="F14" i="69"/>
  <c r="F13" i="69"/>
  <c r="F12" i="69"/>
  <c r="F11" i="69"/>
  <c r="F10" i="69"/>
  <c r="F9" i="69"/>
  <c r="F8" i="69"/>
  <c r="F7" i="69"/>
  <c r="F6" i="69"/>
  <c r="F5" i="69"/>
  <c r="F4" i="69"/>
  <c r="G12" i="68"/>
  <c r="G11" i="68"/>
  <c r="G10" i="68"/>
  <c r="G9" i="68"/>
  <c r="G8" i="68"/>
  <c r="G7" i="68"/>
  <c r="G6" i="68"/>
  <c r="G5" i="68"/>
  <c r="G4" i="68"/>
  <c r="F60" i="69" l="1"/>
  <c r="G12" i="69" s="1"/>
  <c r="L12" i="69" s="1"/>
  <c r="G13" i="68"/>
  <c r="H6" i="68" s="1"/>
  <c r="M6" i="68" s="1"/>
  <c r="G59" i="69" l="1"/>
  <c r="L59" i="69" s="1"/>
  <c r="G19" i="69"/>
  <c r="L19" i="69" s="1"/>
  <c r="G17" i="69"/>
  <c r="L17" i="69" s="1"/>
  <c r="G40" i="69"/>
  <c r="L40" i="69" s="1"/>
  <c r="G20" i="69"/>
  <c r="L20" i="69" s="1"/>
  <c r="G55" i="69"/>
  <c r="L55" i="69" s="1"/>
  <c r="G54" i="69"/>
  <c r="L54" i="69" s="1"/>
  <c r="G43" i="69"/>
  <c r="L43" i="69" s="1"/>
  <c r="G23" i="69"/>
  <c r="L23" i="69" s="1"/>
  <c r="G34" i="69"/>
  <c r="L34" i="69" s="1"/>
  <c r="G53" i="69"/>
  <c r="L53" i="69" s="1"/>
  <c r="G57" i="69"/>
  <c r="L57" i="69" s="1"/>
  <c r="G7" i="69"/>
  <c r="L7" i="69" s="1"/>
  <c r="G16" i="69"/>
  <c r="L16" i="69" s="1"/>
  <c r="G44" i="69"/>
  <c r="L44" i="69" s="1"/>
  <c r="G6" i="69"/>
  <c r="L6" i="69" s="1"/>
  <c r="G58" i="69"/>
  <c r="L58" i="69" s="1"/>
  <c r="G37" i="69"/>
  <c r="L37" i="69" s="1"/>
  <c r="G9" i="69"/>
  <c r="L9" i="69" s="1"/>
  <c r="G32" i="69"/>
  <c r="L32" i="69" s="1"/>
  <c r="G11" i="69"/>
  <c r="L11" i="69" s="1"/>
  <c r="G26" i="69"/>
  <c r="L26" i="69" s="1"/>
  <c r="G10" i="69"/>
  <c r="L10" i="69" s="1"/>
  <c r="G51" i="69"/>
  <c r="L51" i="69" s="1"/>
  <c r="G4" i="69"/>
  <c r="G24" i="69"/>
  <c r="L24" i="69" s="1"/>
  <c r="G45" i="69"/>
  <c r="L45" i="69" s="1"/>
  <c r="G50" i="69"/>
  <c r="L50" i="69" s="1"/>
  <c r="G49" i="69"/>
  <c r="L49" i="69" s="1"/>
  <c r="G5" i="69"/>
  <c r="L5" i="69" s="1"/>
  <c r="G8" i="69"/>
  <c r="L8" i="69" s="1"/>
  <c r="G46" i="69"/>
  <c r="L46" i="69" s="1"/>
  <c r="G14" i="69"/>
  <c r="L14" i="69" s="1"/>
  <c r="G18" i="69"/>
  <c r="L18" i="69" s="1"/>
  <c r="G29" i="69"/>
  <c r="L29" i="69" s="1"/>
  <c r="G41" i="69"/>
  <c r="L41" i="69" s="1"/>
  <c r="G28" i="69"/>
  <c r="L28" i="69" s="1"/>
  <c r="G15" i="69"/>
  <c r="L15" i="69" s="1"/>
  <c r="G31" i="69"/>
  <c r="L31" i="69" s="1"/>
  <c r="G22" i="69"/>
  <c r="L22" i="69" s="1"/>
  <c r="G42" i="69"/>
  <c r="L42" i="69" s="1"/>
  <c r="G13" i="69"/>
  <c r="L13" i="69" s="1"/>
  <c r="G33" i="69"/>
  <c r="L33" i="69" s="1"/>
  <c r="G56" i="69"/>
  <c r="L56" i="69" s="1"/>
  <c r="G21" i="69"/>
  <c r="L21" i="69" s="1"/>
  <c r="G39" i="69"/>
  <c r="L39" i="69" s="1"/>
  <c r="G30" i="69"/>
  <c r="L30" i="69" s="1"/>
  <c r="G27" i="69"/>
  <c r="L27" i="69" s="1"/>
  <c r="G36" i="69"/>
  <c r="L36" i="69" s="1"/>
  <c r="G25" i="69"/>
  <c r="L25" i="69" s="1"/>
  <c r="G48" i="69"/>
  <c r="L48" i="69" s="1"/>
  <c r="G52" i="69"/>
  <c r="L52" i="69" s="1"/>
  <c r="G47" i="69"/>
  <c r="L47" i="69" s="1"/>
  <c r="G38" i="69"/>
  <c r="L38" i="69" s="1"/>
  <c r="G35" i="69"/>
  <c r="L35" i="69" s="1"/>
  <c r="H5" i="68"/>
  <c r="M5" i="68" s="1"/>
  <c r="H12" i="68"/>
  <c r="M12" i="68" s="1"/>
  <c r="H9" i="68"/>
  <c r="M9" i="68" s="1"/>
  <c r="H11" i="68"/>
  <c r="M11" i="68" s="1"/>
  <c r="H7" i="68"/>
  <c r="M7" i="68" s="1"/>
  <c r="H8" i="68"/>
  <c r="M8" i="68" s="1"/>
  <c r="H4" i="68"/>
  <c r="M4" i="68" s="1"/>
  <c r="H10" i="68"/>
  <c r="M10" i="68" s="1"/>
  <c r="L4" i="69" l="1"/>
  <c r="L60" i="69" s="1"/>
  <c r="G60" i="69"/>
  <c r="M13" i="68"/>
  <c r="H13" i="68"/>
  <c r="F10" i="67" l="1"/>
  <c r="F11" i="67"/>
  <c r="F12" i="67"/>
  <c r="F13" i="67"/>
  <c r="F9" i="67"/>
  <c r="F8" i="67"/>
  <c r="F7" i="67"/>
  <c r="F6" i="67"/>
  <c r="F5" i="67"/>
  <c r="F4" i="67"/>
  <c r="F4" i="66"/>
  <c r="F13" i="65"/>
  <c r="F14" i="65"/>
  <c r="F15" i="65"/>
  <c r="F16" i="65"/>
  <c r="F17" i="65"/>
  <c r="F18" i="65"/>
  <c r="F19" i="65"/>
  <c r="F20" i="65"/>
  <c r="F21" i="65"/>
  <c r="F22" i="65"/>
  <c r="F23" i="65"/>
  <c r="F24" i="65"/>
  <c r="F25" i="65"/>
  <c r="F26" i="65"/>
  <c r="F27" i="65"/>
  <c r="F28" i="65"/>
  <c r="F29" i="65"/>
  <c r="F30" i="65"/>
  <c r="F31" i="65"/>
  <c r="F12" i="65"/>
  <c r="F11" i="65"/>
  <c r="F10" i="65"/>
  <c r="F9" i="65"/>
  <c r="F8" i="65"/>
  <c r="F7" i="65"/>
  <c r="F6" i="65"/>
  <c r="F5" i="65"/>
  <c r="F4" i="65"/>
  <c r="F9" i="64"/>
  <c r="F8" i="64"/>
  <c r="F7" i="64"/>
  <c r="F6" i="64"/>
  <c r="F5" i="64"/>
  <c r="F4" i="64"/>
  <c r="F11" i="63"/>
  <c r="F10" i="63"/>
  <c r="F9" i="63"/>
  <c r="F8" i="63"/>
  <c r="F7" i="63"/>
  <c r="F6" i="63"/>
  <c r="F5" i="63"/>
  <c r="F4" i="63"/>
  <c r="F8" i="62"/>
  <c r="F7" i="62"/>
  <c r="F6" i="62"/>
  <c r="F5" i="62"/>
  <c r="F4" i="62"/>
  <c r="F12" i="61"/>
  <c r="F11" i="61"/>
  <c r="F10" i="61"/>
  <c r="F9" i="61"/>
  <c r="F8" i="61"/>
  <c r="F7" i="61"/>
  <c r="F6" i="61"/>
  <c r="F5" i="61"/>
  <c r="F4" i="61"/>
  <c r="F14" i="67" l="1"/>
  <c r="G13" i="67" s="1"/>
  <c r="L13" i="67" s="1"/>
  <c r="F32" i="65"/>
  <c r="G17" i="65" s="1"/>
  <c r="L17" i="65" s="1"/>
  <c r="F5" i="66"/>
  <c r="F10" i="64"/>
  <c r="G6" i="64" s="1"/>
  <c r="L6" i="64" s="1"/>
  <c r="F12" i="63"/>
  <c r="G5" i="63" s="1"/>
  <c r="L5" i="63" s="1"/>
  <c r="F9" i="62"/>
  <c r="G8" i="62" s="1"/>
  <c r="L8" i="62" s="1"/>
  <c r="F13" i="61"/>
  <c r="G6" i="61" s="1"/>
  <c r="L6" i="61" s="1"/>
  <c r="G5" i="67" l="1"/>
  <c r="L5" i="67" s="1"/>
  <c r="G10" i="67"/>
  <c r="L10" i="67" s="1"/>
  <c r="G11" i="67"/>
  <c r="L11" i="67" s="1"/>
  <c r="G12" i="67"/>
  <c r="L12" i="67" s="1"/>
  <c r="G22" i="65"/>
  <c r="L22" i="65" s="1"/>
  <c r="G28" i="65"/>
  <c r="L28" i="65" s="1"/>
  <c r="G12" i="65"/>
  <c r="L12" i="65" s="1"/>
  <c r="G15" i="65"/>
  <c r="L15" i="65" s="1"/>
  <c r="G10" i="65"/>
  <c r="L10" i="65" s="1"/>
  <c r="G16" i="65"/>
  <c r="L16" i="65" s="1"/>
  <c r="G24" i="65"/>
  <c r="L24" i="65" s="1"/>
  <c r="G9" i="65"/>
  <c r="L9" i="65" s="1"/>
  <c r="G23" i="65"/>
  <c r="L23" i="65" s="1"/>
  <c r="G4" i="65"/>
  <c r="L4" i="65" s="1"/>
  <c r="G30" i="65"/>
  <c r="L30" i="65" s="1"/>
  <c r="G26" i="65"/>
  <c r="L26" i="65" s="1"/>
  <c r="G8" i="65"/>
  <c r="L8" i="65" s="1"/>
  <c r="G25" i="65"/>
  <c r="L25" i="65" s="1"/>
  <c r="G13" i="65"/>
  <c r="L13" i="65" s="1"/>
  <c r="G7" i="65"/>
  <c r="L7" i="65" s="1"/>
  <c r="G19" i="65"/>
  <c r="L19" i="65" s="1"/>
  <c r="G6" i="65"/>
  <c r="L6" i="65" s="1"/>
  <c r="G27" i="65"/>
  <c r="L27" i="65" s="1"/>
  <c r="G29" i="65"/>
  <c r="L29" i="65" s="1"/>
  <c r="G20" i="65"/>
  <c r="L20" i="65" s="1"/>
  <c r="G18" i="65"/>
  <c r="L18" i="65" s="1"/>
  <c r="G21" i="65"/>
  <c r="L21" i="65" s="1"/>
  <c r="G5" i="65"/>
  <c r="L5" i="65" s="1"/>
  <c r="G11" i="65"/>
  <c r="L11" i="65" s="1"/>
  <c r="G31" i="65"/>
  <c r="L31" i="65" s="1"/>
  <c r="G14" i="65"/>
  <c r="L14" i="65" s="1"/>
  <c r="G5" i="62"/>
  <c r="L5" i="62" s="1"/>
  <c r="G7" i="62"/>
  <c r="L7" i="62" s="1"/>
  <c r="G6" i="62"/>
  <c r="L6" i="62" s="1"/>
  <c r="G4" i="67"/>
  <c r="G9" i="67"/>
  <c r="L9" i="67" s="1"/>
  <c r="G7" i="67"/>
  <c r="L7" i="67" s="1"/>
  <c r="G6" i="67"/>
  <c r="L6" i="67" s="1"/>
  <c r="G8" i="67"/>
  <c r="L8" i="67" s="1"/>
  <c r="G4" i="66"/>
  <c r="G5" i="64"/>
  <c r="L5" i="64" s="1"/>
  <c r="G7" i="64"/>
  <c r="L7" i="64" s="1"/>
  <c r="G4" i="64"/>
  <c r="L4" i="64" s="1"/>
  <c r="G9" i="64"/>
  <c r="L9" i="64" s="1"/>
  <c r="G8" i="64"/>
  <c r="L8" i="64" s="1"/>
  <c r="G7" i="63"/>
  <c r="L7" i="63" s="1"/>
  <c r="G10" i="63"/>
  <c r="L10" i="63" s="1"/>
  <c r="G11" i="63"/>
  <c r="L11" i="63" s="1"/>
  <c r="G4" i="63"/>
  <c r="G9" i="63"/>
  <c r="L9" i="63" s="1"/>
  <c r="G8" i="63"/>
  <c r="L8" i="63" s="1"/>
  <c r="G6" i="63"/>
  <c r="L6" i="63" s="1"/>
  <c r="G4" i="62"/>
  <c r="L4" i="62"/>
  <c r="G12" i="61"/>
  <c r="L12" i="61" s="1"/>
  <c r="G11" i="61"/>
  <c r="L11" i="61" s="1"/>
  <c r="G9" i="61"/>
  <c r="L9" i="61" s="1"/>
  <c r="G4" i="61"/>
  <c r="G8" i="61"/>
  <c r="L8" i="61" s="1"/>
  <c r="G7" i="61"/>
  <c r="L7" i="61" s="1"/>
  <c r="G10" i="61"/>
  <c r="L10" i="61" s="1"/>
  <c r="G5" i="61"/>
  <c r="L5" i="61" s="1"/>
  <c r="F17" i="60"/>
  <c r="F16" i="60"/>
  <c r="F15" i="60"/>
  <c r="F14" i="60"/>
  <c r="F13" i="60"/>
  <c r="F12" i="60"/>
  <c r="F11" i="60"/>
  <c r="F10" i="60"/>
  <c r="F9" i="60"/>
  <c r="F8" i="60"/>
  <c r="F7" i="60"/>
  <c r="F6" i="60"/>
  <c r="F5" i="60"/>
  <c r="F4" i="60"/>
  <c r="F9" i="59"/>
  <c r="F8" i="59"/>
  <c r="F7" i="59"/>
  <c r="F6" i="59"/>
  <c r="F5" i="59"/>
  <c r="F4" i="59"/>
  <c r="F17" i="58"/>
  <c r="F16" i="58"/>
  <c r="F15" i="58"/>
  <c r="F14" i="58"/>
  <c r="F13" i="58"/>
  <c r="F12" i="58"/>
  <c r="F11" i="58"/>
  <c r="F10" i="58"/>
  <c r="F9" i="58"/>
  <c r="F8" i="58"/>
  <c r="F7" i="58"/>
  <c r="F6" i="58"/>
  <c r="F5" i="58"/>
  <c r="F4" i="58"/>
  <c r="F18" i="90"/>
  <c r="F19" i="90"/>
  <c r="F20" i="90"/>
  <c r="F17" i="90"/>
  <c r="F16" i="90"/>
  <c r="F15" i="90"/>
  <c r="F14" i="90"/>
  <c r="F13" i="90"/>
  <c r="F12" i="90"/>
  <c r="F11" i="90"/>
  <c r="F10" i="90"/>
  <c r="F9" i="90"/>
  <c r="F8" i="90"/>
  <c r="F7" i="90"/>
  <c r="F6" i="90"/>
  <c r="F5" i="90"/>
  <c r="F4" i="90"/>
  <c r="I11" i="27"/>
  <c r="I12" i="27"/>
  <c r="I13" i="27"/>
  <c r="I14" i="27"/>
  <c r="I8" i="27"/>
  <c r="I9" i="27"/>
  <c r="I10" i="27"/>
  <c r="F7" i="40"/>
  <c r="F6" i="40"/>
  <c r="F5" i="40"/>
  <c r="F4" i="40"/>
  <c r="F5" i="39"/>
  <c r="F4" i="39"/>
  <c r="F8" i="38"/>
  <c r="F9" i="38"/>
  <c r="F10" i="38"/>
  <c r="F11" i="38"/>
  <c r="F7" i="38"/>
  <c r="F6" i="38"/>
  <c r="F5" i="38"/>
  <c r="F4" i="38"/>
  <c r="F7" i="37"/>
  <c r="F6" i="37"/>
  <c r="F5" i="37"/>
  <c r="F4" i="37"/>
  <c r="F6" i="36"/>
  <c r="F5" i="36"/>
  <c r="F4" i="36"/>
  <c r="F4" i="35"/>
  <c r="F14" i="34"/>
  <c r="F13" i="34"/>
  <c r="F12" i="34"/>
  <c r="F11" i="34"/>
  <c r="F10" i="34"/>
  <c r="F9" i="34"/>
  <c r="F8" i="34"/>
  <c r="F7" i="34"/>
  <c r="F6" i="34"/>
  <c r="F5" i="34"/>
  <c r="F4" i="34"/>
  <c r="F10" i="33"/>
  <c r="F11" i="33"/>
  <c r="F12" i="33"/>
  <c r="F13" i="33"/>
  <c r="F14" i="33"/>
  <c r="F15" i="33"/>
  <c r="F16" i="33"/>
  <c r="F17" i="33"/>
  <c r="F18" i="33"/>
  <c r="F19" i="33"/>
  <c r="F20" i="33"/>
  <c r="F21" i="33"/>
  <c r="F22" i="33"/>
  <c r="F23" i="33"/>
  <c r="F24" i="33"/>
  <c r="F25" i="33"/>
  <c r="F26" i="33"/>
  <c r="F27" i="33"/>
  <c r="F28" i="33"/>
  <c r="F29" i="33"/>
  <c r="F30" i="33"/>
  <c r="F31" i="33"/>
  <c r="F32" i="33"/>
  <c r="F33" i="33"/>
  <c r="F34" i="33"/>
  <c r="F35" i="33"/>
  <c r="F36" i="33"/>
  <c r="F37" i="33"/>
  <c r="F38" i="33"/>
  <c r="F39" i="33"/>
  <c r="F40" i="33"/>
  <c r="F41" i="33"/>
  <c r="F42" i="33"/>
  <c r="F43" i="33"/>
  <c r="F44" i="33"/>
  <c r="F45" i="33"/>
  <c r="F46" i="33"/>
  <c r="F47" i="33"/>
  <c r="F48" i="33"/>
  <c r="F49" i="33"/>
  <c r="F50" i="33"/>
  <c r="F51" i="33"/>
  <c r="F52" i="33"/>
  <c r="F53" i="33"/>
  <c r="F54" i="33"/>
  <c r="F55" i="33"/>
  <c r="F56" i="33"/>
  <c r="F57" i="33"/>
  <c r="F58" i="33"/>
  <c r="F9" i="33"/>
  <c r="F8" i="33"/>
  <c r="F7" i="33"/>
  <c r="F6" i="33"/>
  <c r="F5" i="33"/>
  <c r="F4" i="33"/>
  <c r="G14" i="67" l="1"/>
  <c r="F8" i="40"/>
  <c r="G4" i="40" s="1"/>
  <c r="G32" i="65"/>
  <c r="F8" i="37"/>
  <c r="G7" i="37" s="1"/>
  <c r="F12" i="38"/>
  <c r="G9" i="38" s="1"/>
  <c r="L9" i="38" s="1"/>
  <c r="L32" i="65"/>
  <c r="L9" i="62"/>
  <c r="G9" i="62"/>
  <c r="G8" i="38"/>
  <c r="L4" i="67"/>
  <c r="L14" i="67" s="1"/>
  <c r="G5" i="66"/>
  <c r="L4" i="66"/>
  <c r="L5" i="66" s="1"/>
  <c r="L10" i="64"/>
  <c r="G10" i="64"/>
  <c r="G12" i="63"/>
  <c r="L4" i="63"/>
  <c r="L12" i="63" s="1"/>
  <c r="G13" i="61"/>
  <c r="L4" i="61"/>
  <c r="L13" i="61" s="1"/>
  <c r="F18" i="60"/>
  <c r="G13" i="60" s="1"/>
  <c r="L13" i="60" s="1"/>
  <c r="F10" i="59"/>
  <c r="G8" i="59" s="1"/>
  <c r="L8" i="59" s="1"/>
  <c r="F18" i="58"/>
  <c r="G13" i="58" s="1"/>
  <c r="L13" i="58" s="1"/>
  <c r="F21" i="90"/>
  <c r="G19" i="90" s="1"/>
  <c r="L19" i="90" s="1"/>
  <c r="G7" i="40"/>
  <c r="L7" i="40" s="1"/>
  <c r="G6" i="40"/>
  <c r="L6" i="40" s="1"/>
  <c r="F6" i="39"/>
  <c r="G5" i="39" s="1"/>
  <c r="L5" i="39" s="1"/>
  <c r="G11" i="38"/>
  <c r="L11" i="38" s="1"/>
  <c r="G10" i="38"/>
  <c r="L10" i="38" s="1"/>
  <c r="L8" i="38"/>
  <c r="G7" i="38"/>
  <c r="L7" i="38" s="1"/>
  <c r="G4" i="38"/>
  <c r="G5" i="38"/>
  <c r="L5" i="38" s="1"/>
  <c r="G6" i="38"/>
  <c r="L6" i="38" s="1"/>
  <c r="G6" i="37"/>
  <c r="L6" i="37" s="1"/>
  <c r="G4" i="37"/>
  <c r="F7" i="36"/>
  <c r="G5" i="36" s="1"/>
  <c r="L5" i="36" s="1"/>
  <c r="F5" i="35"/>
  <c r="F15" i="34"/>
  <c r="G14" i="34" s="1"/>
  <c r="L14" i="34" s="1"/>
  <c r="F59" i="33"/>
  <c r="G10" i="33" s="1"/>
  <c r="L10" i="33" s="1"/>
  <c r="F5" i="56"/>
  <c r="F4" i="56"/>
  <c r="J40" i="32"/>
  <c r="F6" i="54"/>
  <c r="F5" i="54"/>
  <c r="F4" i="54"/>
  <c r="F7" i="53"/>
  <c r="F8" i="53"/>
  <c r="F9" i="53"/>
  <c r="F10" i="53"/>
  <c r="F6" i="53"/>
  <c r="F5" i="53"/>
  <c r="F4" i="53"/>
  <c r="F6" i="81"/>
  <c r="F5" i="81"/>
  <c r="F4" i="81"/>
  <c r="F10" i="51"/>
  <c r="F9" i="51"/>
  <c r="F8" i="51"/>
  <c r="F7" i="51"/>
  <c r="F6" i="51"/>
  <c r="F5" i="51"/>
  <c r="F4" i="51"/>
  <c r="F9" i="80"/>
  <c r="F8" i="80"/>
  <c r="F7" i="80"/>
  <c r="F6" i="80"/>
  <c r="F5" i="80"/>
  <c r="F4" i="80"/>
  <c r="F12" i="79"/>
  <c r="F11" i="79"/>
  <c r="F10" i="79"/>
  <c r="F9" i="79"/>
  <c r="F8" i="79"/>
  <c r="F7" i="79"/>
  <c r="F6" i="79"/>
  <c r="F5" i="79"/>
  <c r="F4" i="79"/>
  <c r="F10" i="78"/>
  <c r="F11" i="78"/>
  <c r="F12" i="78"/>
  <c r="F13" i="78"/>
  <c r="F14" i="78"/>
  <c r="F15" i="78"/>
  <c r="F16" i="78"/>
  <c r="F17" i="78"/>
  <c r="F9" i="78"/>
  <c r="F8" i="78"/>
  <c r="F7" i="78"/>
  <c r="F6" i="78"/>
  <c r="F5" i="78"/>
  <c r="F4" i="78"/>
  <c r="F19" i="77"/>
  <c r="F20" i="77"/>
  <c r="F21" i="77"/>
  <c r="F22" i="77"/>
  <c r="F23" i="77"/>
  <c r="F24" i="77"/>
  <c r="F25" i="77"/>
  <c r="F16" i="77"/>
  <c r="F17" i="77"/>
  <c r="F18" i="77"/>
  <c r="F15" i="77"/>
  <c r="F14" i="77"/>
  <c r="F13" i="77"/>
  <c r="F12" i="77"/>
  <c r="F11" i="77"/>
  <c r="F10" i="77"/>
  <c r="F9" i="77"/>
  <c r="F8" i="77"/>
  <c r="F7" i="77"/>
  <c r="F6" i="77"/>
  <c r="F5" i="77"/>
  <c r="F4" i="77"/>
  <c r="F17" i="76"/>
  <c r="F18" i="76"/>
  <c r="F19" i="76"/>
  <c r="F20" i="76"/>
  <c r="F21" i="76"/>
  <c r="F22" i="76"/>
  <c r="F23" i="76"/>
  <c r="F24" i="76"/>
  <c r="F25" i="76"/>
  <c r="F26" i="76"/>
  <c r="F27" i="76"/>
  <c r="F28" i="76"/>
  <c r="F29" i="76"/>
  <c r="F30" i="76"/>
  <c r="F31" i="76"/>
  <c r="F16" i="76"/>
  <c r="F15" i="76"/>
  <c r="F14" i="76"/>
  <c r="F13" i="76"/>
  <c r="F12" i="76"/>
  <c r="F11" i="76"/>
  <c r="F10" i="76"/>
  <c r="F9" i="76"/>
  <c r="F8" i="76"/>
  <c r="F7" i="76"/>
  <c r="F6" i="76"/>
  <c r="F5" i="76"/>
  <c r="F4" i="76"/>
  <c r="G15" i="75"/>
  <c r="G16" i="75"/>
  <c r="G17" i="75"/>
  <c r="G18" i="75"/>
  <c r="G19" i="75"/>
  <c r="G20" i="75"/>
  <c r="G21" i="75"/>
  <c r="G22" i="75"/>
  <c r="G23" i="75"/>
  <c r="G24" i="75"/>
  <c r="G25" i="75"/>
  <c r="G26" i="75"/>
  <c r="G14" i="75"/>
  <c r="G13" i="75"/>
  <c r="G12" i="75"/>
  <c r="G11" i="75"/>
  <c r="G10" i="75"/>
  <c r="G9" i="75"/>
  <c r="G8" i="75"/>
  <c r="G7" i="75"/>
  <c r="G6" i="75"/>
  <c r="G5" i="75"/>
  <c r="G4" i="75"/>
  <c r="G5" i="37" l="1"/>
  <c r="L5" i="37" s="1"/>
  <c r="G5" i="40"/>
  <c r="L5" i="40" s="1"/>
  <c r="G12" i="38"/>
  <c r="G4" i="39"/>
  <c r="L4" i="39" s="1"/>
  <c r="L6" i="39" s="1"/>
  <c r="F7" i="54"/>
  <c r="G7" i="59"/>
  <c r="L7" i="59" s="1"/>
  <c r="G6" i="59"/>
  <c r="L6" i="59" s="1"/>
  <c r="F11" i="53"/>
  <c r="G7" i="53" s="1"/>
  <c r="L7" i="53" s="1"/>
  <c r="G8" i="37"/>
  <c r="L7" i="37"/>
  <c r="G11" i="60"/>
  <c r="L11" i="60" s="1"/>
  <c r="G14" i="60"/>
  <c r="L14" i="60" s="1"/>
  <c r="G17" i="60"/>
  <c r="L17" i="60" s="1"/>
  <c r="G4" i="60"/>
  <c r="G16" i="60"/>
  <c r="L16" i="60" s="1"/>
  <c r="G6" i="60"/>
  <c r="L6" i="60" s="1"/>
  <c r="G9" i="60"/>
  <c r="L9" i="60" s="1"/>
  <c r="G12" i="60"/>
  <c r="L12" i="60" s="1"/>
  <c r="G15" i="60"/>
  <c r="L15" i="60" s="1"/>
  <c r="G10" i="60"/>
  <c r="L10" i="60" s="1"/>
  <c r="G7" i="60"/>
  <c r="L7" i="60" s="1"/>
  <c r="G8" i="60"/>
  <c r="L8" i="60" s="1"/>
  <c r="G5" i="60"/>
  <c r="L5" i="60" s="1"/>
  <c r="G9" i="59"/>
  <c r="L9" i="59" s="1"/>
  <c r="G4" i="59"/>
  <c r="G5" i="59"/>
  <c r="L5" i="59" s="1"/>
  <c r="G14" i="58"/>
  <c r="L14" i="58" s="1"/>
  <c r="G11" i="58"/>
  <c r="L11" i="58" s="1"/>
  <c r="G5" i="58"/>
  <c r="L5" i="58" s="1"/>
  <c r="G12" i="58"/>
  <c r="L12" i="58" s="1"/>
  <c r="G9" i="58"/>
  <c r="L9" i="58" s="1"/>
  <c r="G17" i="58"/>
  <c r="L17" i="58" s="1"/>
  <c r="G15" i="58"/>
  <c r="L15" i="58" s="1"/>
  <c r="G16" i="58"/>
  <c r="L16" i="58" s="1"/>
  <c r="G4" i="58"/>
  <c r="L4" i="58" s="1"/>
  <c r="G7" i="58"/>
  <c r="L7" i="58" s="1"/>
  <c r="G6" i="58"/>
  <c r="L6" i="58" s="1"/>
  <c r="G8" i="58"/>
  <c r="L8" i="58" s="1"/>
  <c r="G10" i="58"/>
  <c r="L10" i="58" s="1"/>
  <c r="G7" i="90"/>
  <c r="L7" i="90" s="1"/>
  <c r="G8" i="90"/>
  <c r="L8" i="90" s="1"/>
  <c r="G20" i="90"/>
  <c r="L20" i="90" s="1"/>
  <c r="G18" i="90"/>
  <c r="L18" i="90" s="1"/>
  <c r="G16" i="90"/>
  <c r="L16" i="90" s="1"/>
  <c r="G15" i="90"/>
  <c r="L15" i="90" s="1"/>
  <c r="G14" i="90"/>
  <c r="L14" i="90" s="1"/>
  <c r="G6" i="90"/>
  <c r="L6" i="90" s="1"/>
  <c r="G12" i="90"/>
  <c r="L12" i="90" s="1"/>
  <c r="G11" i="90"/>
  <c r="L11" i="90" s="1"/>
  <c r="G10" i="90"/>
  <c r="L10" i="90" s="1"/>
  <c r="G17" i="90"/>
  <c r="L17" i="90" s="1"/>
  <c r="G9" i="90"/>
  <c r="L9" i="90" s="1"/>
  <c r="G5" i="90"/>
  <c r="L5" i="90" s="1"/>
  <c r="G13" i="90"/>
  <c r="L13" i="90" s="1"/>
  <c r="G4" i="90"/>
  <c r="L4" i="40"/>
  <c r="L8" i="40" s="1"/>
  <c r="G8" i="40"/>
  <c r="L4" i="38"/>
  <c r="L12" i="38" s="1"/>
  <c r="L4" i="37"/>
  <c r="L8" i="37" s="1"/>
  <c r="G4" i="36"/>
  <c r="L4" i="36" s="1"/>
  <c r="G6" i="36"/>
  <c r="L6" i="36" s="1"/>
  <c r="G4" i="35"/>
  <c r="G5" i="35" s="1"/>
  <c r="G5" i="34"/>
  <c r="L5" i="34" s="1"/>
  <c r="G8" i="34"/>
  <c r="L8" i="34" s="1"/>
  <c r="G12" i="34"/>
  <c r="L12" i="34" s="1"/>
  <c r="G13" i="34"/>
  <c r="L13" i="34" s="1"/>
  <c r="G7" i="34"/>
  <c r="L7" i="34" s="1"/>
  <c r="G9" i="34"/>
  <c r="L9" i="34" s="1"/>
  <c r="G10" i="34"/>
  <c r="L10" i="34" s="1"/>
  <c r="G6" i="34"/>
  <c r="L6" i="34" s="1"/>
  <c r="G4" i="34"/>
  <c r="L4" i="34" s="1"/>
  <c r="G11" i="34"/>
  <c r="L11" i="34" s="1"/>
  <c r="G16" i="33"/>
  <c r="L16" i="33" s="1"/>
  <c r="G28" i="33"/>
  <c r="L28" i="33" s="1"/>
  <c r="G36" i="33"/>
  <c r="L36" i="33" s="1"/>
  <c r="G44" i="33"/>
  <c r="L44" i="33" s="1"/>
  <c r="G14" i="33"/>
  <c r="L14" i="33" s="1"/>
  <c r="G22" i="33"/>
  <c r="L22" i="33" s="1"/>
  <c r="G7" i="33"/>
  <c r="L7" i="33" s="1"/>
  <c r="G30" i="33"/>
  <c r="L30" i="33" s="1"/>
  <c r="G8" i="33"/>
  <c r="L8" i="33" s="1"/>
  <c r="G35" i="33"/>
  <c r="L35" i="33" s="1"/>
  <c r="G32" i="33"/>
  <c r="L32" i="33" s="1"/>
  <c r="G6" i="33"/>
  <c r="L6" i="33" s="1"/>
  <c r="G52" i="33"/>
  <c r="L52" i="33" s="1"/>
  <c r="G38" i="33"/>
  <c r="L38" i="33" s="1"/>
  <c r="G40" i="33"/>
  <c r="L40" i="33" s="1"/>
  <c r="G13" i="33"/>
  <c r="L13" i="33" s="1"/>
  <c r="G21" i="33"/>
  <c r="L21" i="33" s="1"/>
  <c r="G54" i="33"/>
  <c r="L54" i="33" s="1"/>
  <c r="G26" i="33"/>
  <c r="L26" i="33" s="1"/>
  <c r="G37" i="33"/>
  <c r="L37" i="33" s="1"/>
  <c r="G24" i="33"/>
  <c r="L24" i="33" s="1"/>
  <c r="G42" i="33"/>
  <c r="L42" i="33" s="1"/>
  <c r="G12" i="33"/>
  <c r="L12" i="33" s="1"/>
  <c r="G45" i="33"/>
  <c r="L45" i="33" s="1"/>
  <c r="G48" i="33"/>
  <c r="L48" i="33" s="1"/>
  <c r="G27" i="33"/>
  <c r="L27" i="33" s="1"/>
  <c r="G20" i="33"/>
  <c r="L20" i="33" s="1"/>
  <c r="G53" i="33"/>
  <c r="L53" i="33" s="1"/>
  <c r="G50" i="33"/>
  <c r="L50" i="33" s="1"/>
  <c r="G43" i="33"/>
  <c r="L43" i="33" s="1"/>
  <c r="G18" i="33"/>
  <c r="L18" i="33" s="1"/>
  <c r="G56" i="33"/>
  <c r="L56" i="33" s="1"/>
  <c r="G34" i="33"/>
  <c r="L34" i="33" s="1"/>
  <c r="G11" i="33"/>
  <c r="L11" i="33" s="1"/>
  <c r="G19" i="33"/>
  <c r="L19" i="33" s="1"/>
  <c r="G15" i="33"/>
  <c r="L15" i="33" s="1"/>
  <c r="G23" i="33"/>
  <c r="L23" i="33" s="1"/>
  <c r="G31" i="33"/>
  <c r="L31" i="33" s="1"/>
  <c r="G39" i="33"/>
  <c r="L39" i="33" s="1"/>
  <c r="G47" i="33"/>
  <c r="L47" i="33" s="1"/>
  <c r="G55" i="33"/>
  <c r="L55" i="33" s="1"/>
  <c r="G17" i="33"/>
  <c r="L17" i="33" s="1"/>
  <c r="G25" i="33"/>
  <c r="L25" i="33" s="1"/>
  <c r="G33" i="33"/>
  <c r="L33" i="33" s="1"/>
  <c r="G41" i="33"/>
  <c r="L41" i="33" s="1"/>
  <c r="G49" i="33"/>
  <c r="L49" i="33" s="1"/>
  <c r="G57" i="33"/>
  <c r="L57" i="33" s="1"/>
  <c r="G29" i="33"/>
  <c r="L29" i="33" s="1"/>
  <c r="G46" i="33"/>
  <c r="L46" i="33" s="1"/>
  <c r="G51" i="33"/>
  <c r="L51" i="33" s="1"/>
  <c r="G58" i="33"/>
  <c r="L58" i="33" s="1"/>
  <c r="G4" i="33"/>
  <c r="G5" i="33"/>
  <c r="L5" i="33" s="1"/>
  <c r="G9" i="33"/>
  <c r="L9" i="33" s="1"/>
  <c r="F6" i="56"/>
  <c r="G5" i="56" s="1"/>
  <c r="L5" i="56" s="1"/>
  <c r="F7" i="81"/>
  <c r="G6" i="81" s="1"/>
  <c r="F11" i="51"/>
  <c r="G9" i="51" s="1"/>
  <c r="F10" i="80"/>
  <c r="G7" i="80" s="1"/>
  <c r="F13" i="79"/>
  <c r="G4" i="79" s="1"/>
  <c r="F18" i="78"/>
  <c r="G12" i="78" s="1"/>
  <c r="L12" i="78" s="1"/>
  <c r="F26" i="77"/>
  <c r="G22" i="77" s="1"/>
  <c r="L22" i="77" s="1"/>
  <c r="F32" i="76"/>
  <c r="G15" i="76" s="1"/>
  <c r="G27" i="75"/>
  <c r="F13" i="74"/>
  <c r="F12" i="74"/>
  <c r="F11" i="74"/>
  <c r="F10" i="74"/>
  <c r="F9" i="74"/>
  <c r="F8" i="74"/>
  <c r="F7" i="74"/>
  <c r="F6" i="74"/>
  <c r="F5" i="74"/>
  <c r="F4" i="74"/>
  <c r="G10" i="73"/>
  <c r="G11" i="73"/>
  <c r="G12" i="73"/>
  <c r="G13" i="73"/>
  <c r="G14" i="73"/>
  <c r="G15" i="73"/>
  <c r="G9" i="73"/>
  <c r="G8" i="73"/>
  <c r="G7" i="73"/>
  <c r="G6" i="73"/>
  <c r="G5" i="73"/>
  <c r="G4" i="73"/>
  <c r="F5" i="72"/>
  <c r="F6" i="72"/>
  <c r="F7" i="72"/>
  <c r="F8" i="72"/>
  <c r="F9" i="72"/>
  <c r="F4" i="72"/>
  <c r="H24" i="28"/>
  <c r="H25" i="28"/>
  <c r="G6" i="39" l="1"/>
  <c r="G10" i="53"/>
  <c r="L10" i="53" s="1"/>
  <c r="G9" i="53"/>
  <c r="L9" i="53" s="1"/>
  <c r="G10" i="59"/>
  <c r="G5" i="53"/>
  <c r="L5" i="53" s="1"/>
  <c r="G8" i="53"/>
  <c r="L8" i="53" s="1"/>
  <c r="G4" i="51"/>
  <c r="L4" i="51" s="1"/>
  <c r="G18" i="60"/>
  <c r="L4" i="60"/>
  <c r="L18" i="60" s="1"/>
  <c r="L4" i="59"/>
  <c r="L10" i="59" s="1"/>
  <c r="G18" i="58"/>
  <c r="L18" i="58"/>
  <c r="G21" i="90"/>
  <c r="L4" i="90"/>
  <c r="L21" i="90" s="1"/>
  <c r="L7" i="36"/>
  <c r="G7" i="36"/>
  <c r="L4" i="35"/>
  <c r="L5" i="35" s="1"/>
  <c r="G15" i="34"/>
  <c r="L15" i="34"/>
  <c r="G59" i="33"/>
  <c r="L4" i="33"/>
  <c r="L59" i="33" s="1"/>
  <c r="G4" i="56"/>
  <c r="L4" i="56" s="1"/>
  <c r="L6" i="56" s="1"/>
  <c r="G6" i="53"/>
  <c r="L6" i="53" s="1"/>
  <c r="G4" i="53"/>
  <c r="G4" i="81"/>
  <c r="G5" i="81"/>
  <c r="G5" i="51"/>
  <c r="L5" i="51" s="1"/>
  <c r="G8" i="51"/>
  <c r="L8" i="51" s="1"/>
  <c r="G6" i="51"/>
  <c r="L6" i="51" s="1"/>
  <c r="G7" i="51"/>
  <c r="L7" i="51" s="1"/>
  <c r="G10" i="51"/>
  <c r="L10" i="51" s="1"/>
  <c r="L9" i="51"/>
  <c r="G9" i="80"/>
  <c r="L9" i="80" s="1"/>
  <c r="G4" i="80"/>
  <c r="G6" i="80"/>
  <c r="L6" i="80" s="1"/>
  <c r="G5" i="80"/>
  <c r="L5" i="80" s="1"/>
  <c r="G8" i="80"/>
  <c r="L8" i="80" s="1"/>
  <c r="L7" i="80"/>
  <c r="G5" i="79"/>
  <c r="L5" i="79" s="1"/>
  <c r="G8" i="79"/>
  <c r="L8" i="79" s="1"/>
  <c r="G7" i="79"/>
  <c r="L7" i="79" s="1"/>
  <c r="G12" i="79"/>
  <c r="L12" i="79" s="1"/>
  <c r="G9" i="79"/>
  <c r="L9" i="79" s="1"/>
  <c r="G6" i="79"/>
  <c r="L6" i="79" s="1"/>
  <c r="G11" i="79"/>
  <c r="L11" i="79" s="1"/>
  <c r="G10" i="79"/>
  <c r="L10" i="79" s="1"/>
  <c r="L4" i="79"/>
  <c r="F14" i="74"/>
  <c r="G5" i="74" s="1"/>
  <c r="G5" i="78"/>
  <c r="L5" i="78" s="1"/>
  <c r="G11" i="78"/>
  <c r="L11" i="78" s="1"/>
  <c r="G14" i="78"/>
  <c r="L14" i="78" s="1"/>
  <c r="G16" i="78"/>
  <c r="L16" i="78" s="1"/>
  <c r="G10" i="78"/>
  <c r="L10" i="78" s="1"/>
  <c r="G17" i="78"/>
  <c r="L17" i="78" s="1"/>
  <c r="G13" i="78"/>
  <c r="L13" i="78" s="1"/>
  <c r="G15" i="78"/>
  <c r="L15" i="78" s="1"/>
  <c r="G4" i="78"/>
  <c r="G9" i="78"/>
  <c r="L9" i="78" s="1"/>
  <c r="G7" i="78"/>
  <c r="L7" i="78" s="1"/>
  <c r="G8" i="78"/>
  <c r="L8" i="78" s="1"/>
  <c r="G6" i="78"/>
  <c r="L6" i="78" s="1"/>
  <c r="G25" i="77"/>
  <c r="L25" i="77" s="1"/>
  <c r="G23" i="77"/>
  <c r="L23" i="77" s="1"/>
  <c r="G17" i="77"/>
  <c r="L17" i="77" s="1"/>
  <c r="G21" i="77"/>
  <c r="L21" i="77" s="1"/>
  <c r="G19" i="77"/>
  <c r="L19" i="77" s="1"/>
  <c r="G18" i="77"/>
  <c r="L18" i="77" s="1"/>
  <c r="G16" i="77"/>
  <c r="L16" i="77" s="1"/>
  <c r="G10" i="77"/>
  <c r="L10" i="77" s="1"/>
  <c r="G24" i="77"/>
  <c r="L24" i="77" s="1"/>
  <c r="G20" i="77"/>
  <c r="L20" i="77" s="1"/>
  <c r="G13" i="77"/>
  <c r="L13" i="77" s="1"/>
  <c r="G9" i="77"/>
  <c r="L9" i="77" s="1"/>
  <c r="G4" i="77"/>
  <c r="G12" i="77"/>
  <c r="L12" i="77" s="1"/>
  <c r="G15" i="77"/>
  <c r="L15" i="77" s="1"/>
  <c r="G5" i="77"/>
  <c r="L5" i="77" s="1"/>
  <c r="G8" i="77"/>
  <c r="L8" i="77" s="1"/>
  <c r="G11" i="77"/>
  <c r="L11" i="77" s="1"/>
  <c r="G14" i="77"/>
  <c r="L14" i="77" s="1"/>
  <c r="G7" i="77"/>
  <c r="L7" i="77" s="1"/>
  <c r="G6" i="77"/>
  <c r="L6" i="77" s="1"/>
  <c r="G27" i="76"/>
  <c r="L27" i="76" s="1"/>
  <c r="G24" i="76"/>
  <c r="L24" i="76" s="1"/>
  <c r="G18" i="76"/>
  <c r="L18" i="76" s="1"/>
  <c r="G4" i="76"/>
  <c r="G19" i="76"/>
  <c r="L19" i="76" s="1"/>
  <c r="G16" i="76"/>
  <c r="L16" i="76" s="1"/>
  <c r="G10" i="76"/>
  <c r="L10" i="76" s="1"/>
  <c r="G5" i="76"/>
  <c r="L5" i="76" s="1"/>
  <c r="G26" i="76"/>
  <c r="L26" i="76" s="1"/>
  <c r="G20" i="76"/>
  <c r="L20" i="76" s="1"/>
  <c r="G14" i="76"/>
  <c r="L14" i="76" s="1"/>
  <c r="G23" i="76"/>
  <c r="L23" i="76" s="1"/>
  <c r="G17" i="76"/>
  <c r="L17" i="76" s="1"/>
  <c r="G28" i="76"/>
  <c r="L28" i="76" s="1"/>
  <c r="G12" i="76"/>
  <c r="L12" i="76" s="1"/>
  <c r="G8" i="76"/>
  <c r="L8" i="76" s="1"/>
  <c r="G9" i="76"/>
  <c r="L9" i="76" s="1"/>
  <c r="G31" i="76"/>
  <c r="L31" i="76" s="1"/>
  <c r="G25" i="76"/>
  <c r="L25" i="76" s="1"/>
  <c r="G22" i="76"/>
  <c r="L22" i="76" s="1"/>
  <c r="G30" i="76"/>
  <c r="L30" i="76" s="1"/>
  <c r="G21" i="76"/>
  <c r="L21" i="76" s="1"/>
  <c r="G7" i="76"/>
  <c r="L7" i="76" s="1"/>
  <c r="G29" i="76"/>
  <c r="L29" i="76" s="1"/>
  <c r="G6" i="76"/>
  <c r="G11" i="76"/>
  <c r="L11" i="76" s="1"/>
  <c r="G13" i="76"/>
  <c r="L13" i="76" s="1"/>
  <c r="L15" i="76"/>
  <c r="H8" i="75"/>
  <c r="M8" i="75" s="1"/>
  <c r="H24" i="75"/>
  <c r="M24" i="75" s="1"/>
  <c r="H9" i="75"/>
  <c r="M9" i="75" s="1"/>
  <c r="H17" i="75"/>
  <c r="M17" i="75" s="1"/>
  <c r="H25" i="75"/>
  <c r="M25" i="75" s="1"/>
  <c r="H11" i="75"/>
  <c r="M11" i="75" s="1"/>
  <c r="H19" i="75"/>
  <c r="M19" i="75" s="1"/>
  <c r="H5" i="75"/>
  <c r="M5" i="75" s="1"/>
  <c r="H10" i="75"/>
  <c r="M10" i="75" s="1"/>
  <c r="H18" i="75"/>
  <c r="M18" i="75" s="1"/>
  <c r="H26" i="75"/>
  <c r="M26" i="75" s="1"/>
  <c r="H12" i="75"/>
  <c r="M12" i="75" s="1"/>
  <c r="H20" i="75"/>
  <c r="M20" i="75" s="1"/>
  <c r="H4" i="75"/>
  <c r="M4" i="75" s="1"/>
  <c r="H13" i="75"/>
  <c r="M13" i="75" s="1"/>
  <c r="H21" i="75"/>
  <c r="M21" i="75" s="1"/>
  <c r="H6" i="75"/>
  <c r="M6" i="75" s="1"/>
  <c r="H14" i="75"/>
  <c r="M14" i="75" s="1"/>
  <c r="H22" i="75"/>
  <c r="M22" i="75" s="1"/>
  <c r="H7" i="75"/>
  <c r="M7" i="75" s="1"/>
  <c r="H15" i="75"/>
  <c r="M15" i="75" s="1"/>
  <c r="H23" i="75"/>
  <c r="M23" i="75" s="1"/>
  <c r="H16" i="75"/>
  <c r="M16" i="75" s="1"/>
  <c r="G16" i="73"/>
  <c r="H4" i="73" s="1"/>
  <c r="F10" i="72"/>
  <c r="G4" i="72" s="1"/>
  <c r="G9" i="74" l="1"/>
  <c r="G11" i="53"/>
  <c r="L4" i="53"/>
  <c r="L11" i="53" s="1"/>
  <c r="L11" i="51"/>
  <c r="G11" i="51"/>
  <c r="L4" i="80"/>
  <c r="G10" i="80"/>
  <c r="L13" i="79"/>
  <c r="G13" i="79"/>
  <c r="G10" i="74"/>
  <c r="L10" i="74" s="1"/>
  <c r="G8" i="74"/>
  <c r="L8" i="74" s="1"/>
  <c r="G4" i="74"/>
  <c r="L4" i="74" s="1"/>
  <c r="G7" i="74"/>
  <c r="L7" i="74" s="1"/>
  <c r="G11" i="74"/>
  <c r="G13" i="74"/>
  <c r="L13" i="74" s="1"/>
  <c r="G12" i="74"/>
  <c r="G6" i="74"/>
  <c r="G18" i="78"/>
  <c r="M27" i="75"/>
  <c r="L4" i="78"/>
  <c r="L18" i="78" s="1"/>
  <c r="L4" i="72"/>
  <c r="L4" i="77"/>
  <c r="L26" i="77" s="1"/>
  <c r="G26" i="77"/>
  <c r="G32" i="76"/>
  <c r="L6" i="76"/>
  <c r="L4" i="76"/>
  <c r="M4" i="73"/>
  <c r="H10" i="73"/>
  <c r="M10" i="73" s="1"/>
  <c r="H11" i="73"/>
  <c r="M11" i="73" s="1"/>
  <c r="H12" i="73"/>
  <c r="M12" i="73" s="1"/>
  <c r="H5" i="73"/>
  <c r="M5" i="73" s="1"/>
  <c r="H13" i="73"/>
  <c r="M13" i="73" s="1"/>
  <c r="H7" i="73"/>
  <c r="M7" i="73" s="1"/>
  <c r="H8" i="73"/>
  <c r="M8" i="73" s="1"/>
  <c r="H6" i="73"/>
  <c r="M6" i="73" s="1"/>
  <c r="H14" i="73"/>
  <c r="M14" i="73" s="1"/>
  <c r="H15" i="73"/>
  <c r="M15" i="73" s="1"/>
  <c r="H9" i="73"/>
  <c r="M9" i="73" s="1"/>
  <c r="L11" i="74"/>
  <c r="L5" i="74"/>
  <c r="L6" i="74"/>
  <c r="L9" i="74"/>
  <c r="L12" i="74"/>
  <c r="G6" i="72"/>
  <c r="L6" i="72" s="1"/>
  <c r="G5" i="72"/>
  <c r="L5" i="72" s="1"/>
  <c r="G7" i="72"/>
  <c r="L7" i="72" s="1"/>
  <c r="G9" i="72"/>
  <c r="L9" i="72" s="1"/>
  <c r="G8" i="72"/>
  <c r="L8" i="72" s="1"/>
  <c r="B18" i="78"/>
  <c r="B26" i="77"/>
  <c r="B32" i="76"/>
  <c r="E27" i="75"/>
  <c r="B27" i="75"/>
  <c r="L32" i="76" l="1"/>
  <c r="L10" i="72"/>
  <c r="L10" i="80"/>
  <c r="G14" i="74"/>
  <c r="G10" i="72"/>
  <c r="H16" i="73"/>
  <c r="M16" i="73"/>
  <c r="L14" i="74"/>
  <c r="J23" i="32"/>
  <c r="J9" i="32"/>
  <c r="J8" i="32"/>
  <c r="H27" i="75" l="1"/>
  <c r="I7" i="27" l="1"/>
  <c r="J41" i="32" l="1"/>
  <c r="J37" i="32"/>
  <c r="J36" i="32"/>
  <c r="J35" i="32"/>
  <c r="J34" i="32"/>
  <c r="J33" i="32"/>
  <c r="J32" i="32"/>
  <c r="J31" i="32"/>
  <c r="J30" i="32"/>
  <c r="J29" i="32"/>
  <c r="J28" i="32"/>
  <c r="J27" i="32"/>
  <c r="J26" i="32"/>
  <c r="J25" i="32"/>
  <c r="J24" i="32"/>
  <c r="J22" i="32"/>
  <c r="J21" i="32"/>
  <c r="J20" i="32"/>
  <c r="J19" i="32"/>
  <c r="H22" i="28" l="1"/>
  <c r="J18" i="32" l="1"/>
  <c r="J17" i="32"/>
  <c r="J16" i="32"/>
  <c r="J15" i="32"/>
  <c r="J14" i="32"/>
  <c r="J13" i="32"/>
  <c r="J12" i="32"/>
  <c r="J11" i="32"/>
  <c r="J10" i="32"/>
  <c r="J7" i="32"/>
  <c r="A1" i="32"/>
  <c r="I7" i="30"/>
  <c r="I8" i="30"/>
  <c r="J43" i="32" l="1"/>
  <c r="K39" i="32" l="1"/>
  <c r="N39" i="32" s="1"/>
  <c r="K38" i="32"/>
  <c r="N38" i="32" s="1"/>
  <c r="K13" i="32"/>
  <c r="N13" i="32" s="1"/>
  <c r="K40" i="32"/>
  <c r="N40" i="32" s="1"/>
  <c r="K17" i="32"/>
  <c r="N17" i="32" s="1"/>
  <c r="K16" i="32"/>
  <c r="N16" i="32" s="1"/>
  <c r="K18" i="32"/>
  <c r="N18" i="32" s="1"/>
  <c r="K11" i="32"/>
  <c r="N11" i="32" s="1"/>
  <c r="K15" i="32"/>
  <c r="N15" i="32" s="1"/>
  <c r="K7" i="32"/>
  <c r="N7" i="32" s="1"/>
  <c r="K14" i="32"/>
  <c r="N14" i="32" s="1"/>
  <c r="K10" i="32"/>
  <c r="N10" i="32" s="1"/>
  <c r="K9" i="32"/>
  <c r="N9" i="32" s="1"/>
  <c r="K23" i="32"/>
  <c r="N23" i="32" s="1"/>
  <c r="K8" i="32"/>
  <c r="N8" i="32" s="1"/>
  <c r="K24" i="32"/>
  <c r="N24" i="32" s="1"/>
  <c r="K27" i="32"/>
  <c r="N27" i="32" s="1"/>
  <c r="K21" i="32"/>
  <c r="N21" i="32" s="1"/>
  <c r="K35" i="32"/>
  <c r="N35" i="32" s="1"/>
  <c r="K41" i="32"/>
  <c r="N41" i="32" s="1"/>
  <c r="K25" i="32"/>
  <c r="N25" i="32" s="1"/>
  <c r="K33" i="32"/>
  <c r="N33" i="32" s="1"/>
  <c r="K29" i="32"/>
  <c r="N29" i="32" s="1"/>
  <c r="K34" i="32"/>
  <c r="N34" i="32" s="1"/>
  <c r="K32" i="32"/>
  <c r="N32" i="32" s="1"/>
  <c r="K30" i="32"/>
  <c r="N30" i="32" s="1"/>
  <c r="K20" i="32"/>
  <c r="N20" i="32" s="1"/>
  <c r="K26" i="32"/>
  <c r="N26" i="32" s="1"/>
  <c r="K22" i="32"/>
  <c r="N22" i="32" s="1"/>
  <c r="K28" i="32"/>
  <c r="N28" i="32" s="1"/>
  <c r="K36" i="32"/>
  <c r="N36" i="32" s="1"/>
  <c r="K31" i="32"/>
  <c r="N31" i="32" s="1"/>
  <c r="K37" i="32"/>
  <c r="N37" i="32" s="1"/>
  <c r="K19" i="32"/>
  <c r="N19" i="32" s="1"/>
  <c r="K12" i="32"/>
  <c r="N12" i="32" s="1"/>
  <c r="N43" i="32" l="1"/>
  <c r="B47" i="25" s="1"/>
  <c r="D27" i="25" s="1"/>
  <c r="K43" i="32"/>
  <c r="I21" i="31"/>
  <c r="I20" i="31"/>
  <c r="I19" i="31"/>
  <c r="I18" i="31"/>
  <c r="I17" i="31"/>
  <c r="I16" i="31"/>
  <c r="I15" i="31"/>
  <c r="I14" i="31"/>
  <c r="I13" i="31"/>
  <c r="I12" i="31"/>
  <c r="I11" i="31"/>
  <c r="I10" i="31"/>
  <c r="I9" i="31"/>
  <c r="I8" i="31"/>
  <c r="I7" i="31"/>
  <c r="A1" i="31"/>
  <c r="I19" i="30"/>
  <c r="I18" i="30"/>
  <c r="I17" i="30"/>
  <c r="I16" i="30"/>
  <c r="I15" i="30"/>
  <c r="I14" i="30"/>
  <c r="I13" i="30"/>
  <c r="I12" i="30"/>
  <c r="I11" i="30"/>
  <c r="I10" i="30"/>
  <c r="I9" i="30"/>
  <c r="A1" i="30"/>
  <c r="A1" i="27"/>
  <c r="I24" i="31" l="1"/>
  <c r="I21" i="30"/>
  <c r="J19" i="30" s="1"/>
  <c r="J17" i="31" l="1"/>
  <c r="M17" i="31" s="1"/>
  <c r="J22" i="31"/>
  <c r="M22" i="31" s="1"/>
  <c r="J13" i="30"/>
  <c r="M13" i="30" s="1"/>
  <c r="J17" i="30"/>
  <c r="J8" i="30"/>
  <c r="M8" i="30" s="1"/>
  <c r="J11" i="30"/>
  <c r="M11" i="30" s="1"/>
  <c r="J16" i="30"/>
  <c r="M16" i="30" s="1"/>
  <c r="J10" i="30"/>
  <c r="M10" i="30" s="1"/>
  <c r="J9" i="30"/>
  <c r="M9" i="30" s="1"/>
  <c r="J15" i="30"/>
  <c r="M15" i="30" s="1"/>
  <c r="J14" i="30"/>
  <c r="M14" i="30" s="1"/>
  <c r="J12" i="30"/>
  <c r="M12" i="30" s="1"/>
  <c r="J7" i="30"/>
  <c r="M7" i="30" s="1"/>
  <c r="J18" i="30"/>
  <c r="M18" i="30" s="1"/>
  <c r="J15" i="31"/>
  <c r="M15" i="31" s="1"/>
  <c r="J10" i="31"/>
  <c r="M10" i="31" s="1"/>
  <c r="J21" i="31"/>
  <c r="M21" i="31" s="1"/>
  <c r="J19" i="31"/>
  <c r="M19" i="31" s="1"/>
  <c r="J11" i="31"/>
  <c r="M11" i="31" s="1"/>
  <c r="J18" i="31"/>
  <c r="M18" i="31" s="1"/>
  <c r="J13" i="31"/>
  <c r="M13" i="31" s="1"/>
  <c r="J20" i="31"/>
  <c r="M20" i="31" s="1"/>
  <c r="J12" i="31"/>
  <c r="M12" i="31" s="1"/>
  <c r="J16" i="31"/>
  <c r="M16" i="31" s="1"/>
  <c r="J8" i="31"/>
  <c r="M8" i="31" s="1"/>
  <c r="J7" i="31"/>
  <c r="M7" i="31" s="1"/>
  <c r="J9" i="31"/>
  <c r="M9" i="31" s="1"/>
  <c r="J14" i="31"/>
  <c r="M14" i="31" s="1"/>
  <c r="J21" i="30" l="1"/>
  <c r="M24" i="31"/>
  <c r="B50" i="25" s="1"/>
  <c r="D30" i="25" s="1"/>
  <c r="J24" i="31"/>
  <c r="G9" i="29" l="1"/>
  <c r="G10" i="29"/>
  <c r="G11" i="29"/>
  <c r="G12" i="29"/>
  <c r="G13" i="29"/>
  <c r="G14" i="29"/>
  <c r="G15" i="29"/>
  <c r="G16" i="29"/>
  <c r="G17" i="29"/>
  <c r="G18" i="29"/>
  <c r="G19" i="29"/>
  <c r="G20" i="29"/>
  <c r="G21" i="29"/>
  <c r="G22" i="29"/>
  <c r="G23" i="29"/>
  <c r="G8" i="29"/>
  <c r="I8" i="22"/>
  <c r="A1" i="29"/>
  <c r="G8" i="26"/>
  <c r="G9" i="26"/>
  <c r="G10" i="26"/>
  <c r="G11" i="26"/>
  <c r="G12" i="26"/>
  <c r="G13" i="26"/>
  <c r="G14" i="26"/>
  <c r="G15" i="26"/>
  <c r="G16" i="26"/>
  <c r="G17" i="26"/>
  <c r="G18" i="26"/>
  <c r="G19" i="26"/>
  <c r="G20" i="26"/>
  <c r="G21" i="26"/>
  <c r="G22" i="26"/>
  <c r="G23" i="26"/>
  <c r="G24" i="26"/>
  <c r="G7" i="26"/>
  <c r="H8" i="28"/>
  <c r="H9" i="28"/>
  <c r="H10" i="28"/>
  <c r="H11" i="28"/>
  <c r="H12" i="28"/>
  <c r="H13" i="28"/>
  <c r="H14" i="28"/>
  <c r="H15" i="28"/>
  <c r="H16" i="28"/>
  <c r="H17" i="28"/>
  <c r="H18" i="28"/>
  <c r="H19" i="28"/>
  <c r="H20" i="28"/>
  <c r="H21" i="28"/>
  <c r="H23" i="28"/>
  <c r="H7" i="28"/>
  <c r="A1" i="28"/>
  <c r="A1" i="26"/>
  <c r="I9" i="22"/>
  <c r="I10" i="22"/>
  <c r="I11" i="22"/>
  <c r="I12" i="22"/>
  <c r="I13" i="22"/>
  <c r="I14" i="22"/>
  <c r="I15" i="22"/>
  <c r="I16" i="22"/>
  <c r="I17" i="22"/>
  <c r="I18" i="22"/>
  <c r="I19" i="22"/>
  <c r="I20" i="22"/>
  <c r="I21" i="22"/>
  <c r="A1" i="22"/>
  <c r="H27" i="28" l="1"/>
  <c r="G25" i="26"/>
  <c r="H18" i="26" s="1"/>
  <c r="K18" i="26" s="1"/>
  <c r="I16" i="27"/>
  <c r="J7" i="27" s="1"/>
  <c r="M7" i="27" s="1"/>
  <c r="G24" i="29"/>
  <c r="H19" i="29" s="1"/>
  <c r="K19" i="29" s="1"/>
  <c r="I23" i="22"/>
  <c r="J15" i="22" s="1"/>
  <c r="M15" i="22" s="1"/>
  <c r="I25" i="28" l="1"/>
  <c r="L25" i="28" s="1"/>
  <c r="I24" i="28"/>
  <c r="L24" i="28" s="1"/>
  <c r="H22" i="26"/>
  <c r="K22" i="26" s="1"/>
  <c r="H14" i="26"/>
  <c r="K14" i="26" s="1"/>
  <c r="H19" i="26"/>
  <c r="K19" i="26" s="1"/>
  <c r="H7" i="26"/>
  <c r="K7" i="26" s="1"/>
  <c r="H24" i="26"/>
  <c r="K24" i="26" s="1"/>
  <c r="H10" i="26"/>
  <c r="K10" i="26" s="1"/>
  <c r="H15" i="26"/>
  <c r="K15" i="26" s="1"/>
  <c r="H20" i="26"/>
  <c r="K20" i="26" s="1"/>
  <c r="H8" i="26"/>
  <c r="K8" i="26" s="1"/>
  <c r="H9" i="26"/>
  <c r="K9" i="26" s="1"/>
  <c r="H13" i="26"/>
  <c r="K13" i="26" s="1"/>
  <c r="H12" i="26"/>
  <c r="K12" i="26" s="1"/>
  <c r="H21" i="26"/>
  <c r="K21" i="26" s="1"/>
  <c r="H11" i="26"/>
  <c r="K11" i="26" s="1"/>
  <c r="H16" i="26"/>
  <c r="K16" i="26" s="1"/>
  <c r="H17" i="26"/>
  <c r="K17" i="26" s="1"/>
  <c r="H23" i="26"/>
  <c r="K23" i="26" s="1"/>
  <c r="I13" i="28"/>
  <c r="L13" i="28" s="1"/>
  <c r="I22" i="28"/>
  <c r="L22" i="28" s="1"/>
  <c r="H17" i="29"/>
  <c r="K17" i="29" s="1"/>
  <c r="H16" i="29"/>
  <c r="K16" i="29" s="1"/>
  <c r="H13" i="29"/>
  <c r="K13" i="29" s="1"/>
  <c r="J10" i="27"/>
  <c r="M10" i="27" s="1"/>
  <c r="J14" i="27"/>
  <c r="M14" i="27" s="1"/>
  <c r="J12" i="27"/>
  <c r="M12" i="27" s="1"/>
  <c r="J9" i="27"/>
  <c r="M9" i="27" s="1"/>
  <c r="J13" i="27"/>
  <c r="M13" i="27" s="1"/>
  <c r="J8" i="27"/>
  <c r="M8" i="27" s="1"/>
  <c r="J11" i="27"/>
  <c r="M11" i="27" s="1"/>
  <c r="H20" i="29"/>
  <c r="K20" i="29" s="1"/>
  <c r="H14" i="29"/>
  <c r="K14" i="29" s="1"/>
  <c r="H21" i="29"/>
  <c r="K21" i="29" s="1"/>
  <c r="H23" i="29"/>
  <c r="K23" i="29" s="1"/>
  <c r="H11" i="29"/>
  <c r="K11" i="29" s="1"/>
  <c r="H12" i="29"/>
  <c r="K12" i="29" s="1"/>
  <c r="H9" i="29"/>
  <c r="K9" i="29" s="1"/>
  <c r="H8" i="29"/>
  <c r="H22" i="29"/>
  <c r="K22" i="29" s="1"/>
  <c r="H18" i="29"/>
  <c r="K18" i="29" s="1"/>
  <c r="H10" i="29"/>
  <c r="K10" i="29" s="1"/>
  <c r="H15" i="29"/>
  <c r="K15" i="29" s="1"/>
  <c r="I21" i="28"/>
  <c r="L21" i="28" s="1"/>
  <c r="I9" i="28"/>
  <c r="L9" i="28" s="1"/>
  <c r="I19" i="28"/>
  <c r="L19" i="28" s="1"/>
  <c r="I18" i="28"/>
  <c r="L18" i="28" s="1"/>
  <c r="I20" i="28"/>
  <c r="L20" i="28" s="1"/>
  <c r="I8" i="28"/>
  <c r="L8" i="28" s="1"/>
  <c r="I7" i="28"/>
  <c r="I17" i="28"/>
  <c r="L17" i="28" s="1"/>
  <c r="I12" i="28"/>
  <c r="L12" i="28" s="1"/>
  <c r="I16" i="28"/>
  <c r="L16" i="28" s="1"/>
  <c r="I11" i="28"/>
  <c r="L11" i="28" s="1"/>
  <c r="I15" i="28"/>
  <c r="L15" i="28" s="1"/>
  <c r="I23" i="28"/>
  <c r="L23" i="28" s="1"/>
  <c r="I14" i="28"/>
  <c r="L14" i="28" s="1"/>
  <c r="I10" i="28"/>
  <c r="L10" i="28" s="1"/>
  <c r="J21" i="22"/>
  <c r="M21" i="22" s="1"/>
  <c r="J18" i="22"/>
  <c r="M18" i="22" s="1"/>
  <c r="J14" i="22"/>
  <c r="M14" i="22" s="1"/>
  <c r="J20" i="22"/>
  <c r="M20" i="22" s="1"/>
  <c r="J17" i="22"/>
  <c r="M17" i="22" s="1"/>
  <c r="J8" i="22"/>
  <c r="M8" i="22" s="1"/>
  <c r="J19" i="22"/>
  <c r="M19" i="22" s="1"/>
  <c r="J12" i="22"/>
  <c r="M12" i="22" s="1"/>
  <c r="J9" i="22"/>
  <c r="M9" i="22" s="1"/>
  <c r="J11" i="22"/>
  <c r="M11" i="22" s="1"/>
  <c r="J16" i="22"/>
  <c r="M16" i="22" s="1"/>
  <c r="J10" i="22"/>
  <c r="M10" i="22" s="1"/>
  <c r="J13" i="22"/>
  <c r="M13" i="22" s="1"/>
  <c r="L7" i="28" l="1"/>
  <c r="L27" i="28" s="1"/>
  <c r="B51" i="25" s="1"/>
  <c r="D31" i="25" s="1"/>
  <c r="I27" i="28"/>
  <c r="K25" i="26"/>
  <c r="B52" i="25" s="1"/>
  <c r="D32" i="25" s="1"/>
  <c r="H25" i="26"/>
  <c r="M16" i="27"/>
  <c r="B48" i="25" s="1"/>
  <c r="D28" i="25" s="1"/>
  <c r="J16" i="27"/>
  <c r="H24" i="29"/>
  <c r="K8" i="29"/>
  <c r="K24" i="29" s="1"/>
  <c r="B54" i="25" s="1"/>
  <c r="D34" i="25" s="1"/>
  <c r="M23" i="22"/>
  <c r="B53" i="25" s="1"/>
  <c r="D33" i="25" s="1"/>
  <c r="J23" i="22"/>
  <c r="E34" i="25" l="1"/>
  <c r="G7" i="81"/>
  <c r="L4" i="81" l="1"/>
  <c r="L6" i="81"/>
  <c r="L5" i="81"/>
  <c r="L7" i="81" l="1"/>
  <c r="M17" i="30" s="1"/>
  <c r="G5" i="54"/>
  <c r="L5" i="54" s="1"/>
  <c r="G4" i="54"/>
  <c r="L4" i="54"/>
  <c r="G6" i="54"/>
  <c r="L6" i="54" s="1"/>
  <c r="G7" i="54" l="1"/>
  <c r="L7" i="54"/>
  <c r="M19" i="30" s="1"/>
  <c r="M21" i="30" s="1"/>
  <c r="B49" i="25" s="1"/>
  <c r="D29" i="25" s="1"/>
  <c r="E27" i="25" l="1"/>
  <c r="G6" i="5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Nombali Mashile</author>
  </authors>
  <commentList>
    <comment ref="E15" authorId="0" shapeId="0" xr:uid="{00000000-0006-0000-0200-000001000000}">
      <text>
        <r>
          <rPr>
            <b/>
            <sz val="9"/>
            <color indexed="81"/>
            <rFont val="Tahoma"/>
            <family val="2"/>
          </rPr>
          <t>Nombali Mashile:</t>
        </r>
        <r>
          <rPr>
            <sz val="9"/>
            <color indexed="81"/>
            <rFont val="Tahoma"/>
            <family val="2"/>
          </rPr>
          <t xml:space="preserve">
Similar to the gate keeper</t>
        </r>
      </text>
    </comment>
    <comment ref="E21" authorId="0" shapeId="0" xr:uid="{00000000-0006-0000-0200-000002000000}">
      <text>
        <r>
          <rPr>
            <b/>
            <sz val="9"/>
            <color indexed="81"/>
            <rFont val="Tahoma"/>
            <family val="2"/>
          </rPr>
          <t>Nombali Mashile:</t>
        </r>
        <r>
          <rPr>
            <sz val="9"/>
            <color indexed="81"/>
            <rFont val="Tahoma"/>
            <family val="2"/>
          </rPr>
          <t xml:space="preserve">
Tx- to be accessed in a decentralized platform- Shaun to advice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Nombali Mashile</author>
  </authors>
  <commentList>
    <comment ref="D19" authorId="0" shapeId="0" xr:uid="{00000000-0006-0000-1900-000001000000}">
      <text>
        <r>
          <rPr>
            <b/>
            <sz val="9"/>
            <color indexed="81"/>
            <rFont val="Tahoma"/>
            <family val="2"/>
          </rPr>
          <t>Nombali Mashile:</t>
        </r>
        <r>
          <rPr>
            <sz val="9"/>
            <color indexed="81"/>
            <rFont val="Tahoma"/>
            <family val="2"/>
          </rPr>
          <t xml:space="preserve">
Confirm with Veronica- same as previous requirement</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Nombali Mashile</author>
  </authors>
  <commentList>
    <comment ref="D6" authorId="0" shapeId="0" xr:uid="{00000000-0006-0000-1F00-000001000000}">
      <text>
        <r>
          <rPr>
            <b/>
            <sz val="9"/>
            <color indexed="81"/>
            <rFont val="Tahoma"/>
            <family val="2"/>
          </rPr>
          <t>Nombali Mashile:</t>
        </r>
        <r>
          <rPr>
            <sz val="9"/>
            <color indexed="81"/>
            <rFont val="Tahoma"/>
            <family val="2"/>
          </rPr>
          <t xml:space="preserve">
Confirm Tx/Gx stakeholders</t>
        </r>
      </text>
    </comment>
  </commentList>
</comments>
</file>

<file path=xl/sharedStrings.xml><?xml version="1.0" encoding="utf-8"?>
<sst xmlns="http://schemas.openxmlformats.org/spreadsheetml/2006/main" count="3962" uniqueCount="1728">
  <si>
    <t>Evaluation criteria</t>
  </si>
  <si>
    <t>Evaluation Score</t>
  </si>
  <si>
    <t>Weight</t>
  </si>
  <si>
    <t>Comments</t>
  </si>
  <si>
    <t>Engineering Design and Technical Document Management Software</t>
  </si>
  <si>
    <t>Tenderer:</t>
  </si>
  <si>
    <t>Evaluated by:</t>
  </si>
  <si>
    <t>Evaluation Criteria</t>
  </si>
  <si>
    <t xml:space="preserve">Important Notes: </t>
  </si>
  <si>
    <t>1. Please indicate location of answers to the criteria and where required answer yes or no. To be included in Comments tab per sheet.</t>
  </si>
  <si>
    <t xml:space="preserve">2. The qualified solution service provider shall do a product demo of the proposed product to be presented to Eskom.  This is mandatory. </t>
  </si>
  <si>
    <t>3. "Tenderer(s) to take note of the following key instructions - Please follow the structure of the technical evaluation sheet provided when responding to this enquiry.</t>
  </si>
  <si>
    <t>4.  DO NOT just give YES/NO kind of response to the questions which require more details and information.</t>
  </si>
  <si>
    <t>5. Provide full information to your answer(s) in line with the details of the question(s) in point." </t>
  </si>
  <si>
    <t>6. If any of these criteria in the Gatekeepers are not met, the tenderer will be disqualified.</t>
  </si>
  <si>
    <t xml:space="preserve">GATEKEEPERS - Evaluation on Elimination Criteria     </t>
  </si>
  <si>
    <t xml:space="preserve">        </t>
  </si>
  <si>
    <t>If any of these criteria are not met, the tenderer will be disqualified.</t>
  </si>
  <si>
    <t>Criteria (Gate Keepers)</t>
  </si>
  <si>
    <t>Met?</t>
  </si>
  <si>
    <t>Weighting</t>
  </si>
  <si>
    <t>Total</t>
  </si>
  <si>
    <t>Paper evaulation</t>
  </si>
  <si>
    <t>Functional</t>
  </si>
  <si>
    <t>Integration &amp; Testing</t>
  </si>
  <si>
    <t>Cloud</t>
  </si>
  <si>
    <t>DEMO</t>
  </si>
  <si>
    <t>PLEASE NOTE:</t>
  </si>
  <si>
    <t>Evaluation on Weighted Criteria</t>
  </si>
  <si>
    <t>Sum of Weighted Question (Cloud)</t>
  </si>
  <si>
    <t>100% - Fully compliant</t>
  </si>
  <si>
    <t>50%-Partially compliant</t>
  </si>
  <si>
    <t>0%-Non compliance</t>
  </si>
  <si>
    <r>
      <t xml:space="preserve">Weight
</t>
    </r>
    <r>
      <rPr>
        <sz val="10"/>
        <color indexed="8"/>
        <rFont val="Arial"/>
        <family val="2"/>
      </rPr>
      <t>(agreed by evaluation team members)</t>
    </r>
  </si>
  <si>
    <r>
      <t xml:space="preserve">Score
</t>
    </r>
    <r>
      <rPr>
        <sz val="10"/>
        <color indexed="8"/>
        <rFont val="Arial"/>
        <family val="2"/>
      </rPr>
      <t>(determined by each evaluation team member during evaluation. Will be averaged for final scores)</t>
    </r>
  </si>
  <si>
    <t>Score</t>
  </si>
  <si>
    <t>ID</t>
  </si>
  <si>
    <t>Type</t>
  </si>
  <si>
    <t>Criterion</t>
  </si>
  <si>
    <t>Solution</t>
  </si>
  <si>
    <t>Functional Requirement</t>
  </si>
  <si>
    <t>Requirement description</t>
  </si>
  <si>
    <t>Priority Description</t>
  </si>
  <si>
    <t xml:space="preserve">Priority
</t>
  </si>
  <si>
    <t>Weighted Question</t>
  </si>
  <si>
    <t>Scoring</t>
  </si>
  <si>
    <t>Answer
(0,50,100%)</t>
  </si>
  <si>
    <t>Weighted Answer</t>
  </si>
  <si>
    <t>Meeting the Scope of Work Required</t>
  </si>
  <si>
    <t>General</t>
  </si>
  <si>
    <t>Useful</t>
  </si>
  <si>
    <t>100%: Fully comply with requirement
50%:   Partially comply
0%:     No compliance</t>
  </si>
  <si>
    <t>Is your product offering packaged in core and/or sub-modules with full integration of a central design base repository?</t>
  </si>
  <si>
    <t>Show stopper</t>
  </si>
  <si>
    <t>Does your product offering provide standard 2D and 3D functional capabilities and associated tools?</t>
  </si>
  <si>
    <t>Very important</t>
  </si>
  <si>
    <t>100%: Fully comply with requirement
50%:   Partially comply 
0%:     No compliance</t>
  </si>
  <si>
    <t>What is your product lifecycle strategy taking past and planned versions into consideration, including new functional capability?</t>
  </si>
  <si>
    <t>Does your product offer a cloud based solution (SaaS; PaaS and / or IaaS)?</t>
  </si>
  <si>
    <t>Does your product offering manage records based on document properties and associated meta-data including workflow and transmittal processes?</t>
  </si>
  <si>
    <t>Has your product solution been designed with specific focus to support design engineering organizations? Provide examples of organizations.</t>
  </si>
  <si>
    <t>Critical</t>
  </si>
  <si>
    <t>Can your product solution be deployed to a number of remote locations over a distributed IT infrastructure network?</t>
  </si>
  <si>
    <t>Important</t>
  </si>
  <si>
    <t>100%: Fully comply with requirement
50%:   Partially comply will require development/ customisation
0%:     No compliance</t>
  </si>
  <si>
    <t>Can your product log all activities (modified, issued for work-flow, deleted, etc.) related to a design document?</t>
  </si>
  <si>
    <t>Can your product be accessed by multiple stakeholders internal and external (e.g. consultants) of the organization?</t>
  </si>
  <si>
    <t>Graphical symbols libraries for design engineering purpose</t>
  </si>
  <si>
    <t xml:space="preserve"> Perform integrated 2D functional design</t>
  </si>
  <si>
    <t>Does your product offer a plant visualization capability? Provide examples and details of the same.</t>
  </si>
  <si>
    <t xml:space="preserve"> Can your product offering be implemented centrally or in a decentralized platform?</t>
  </si>
  <si>
    <t>What is your end user navigational strategy? How easy can an end user locate a design base document in a hierarchical structure?</t>
  </si>
  <si>
    <t>Does your product offering have multi-user red-lining and watermark capabilities?</t>
  </si>
  <si>
    <t>Is your product web based and can access any site or location from any computer terminal?</t>
  </si>
  <si>
    <t>Can your product offering define a hierarchical plant structure so that design documents are created, stored and maintained accordingly?</t>
  </si>
  <si>
    <t>Does your product solution offer seamless integration between the end user and core functional capabilities i.e. analytics, rule engine, etc.</t>
  </si>
  <si>
    <t>Can your solution search for and locate design base documents based on a list of pre-defined criteria?</t>
  </si>
  <si>
    <t>Can the client software be customized to suit the end user's needs, depending on the role and function of the end user e.g. design engineer, document controller, etc.</t>
  </si>
  <si>
    <t>Can your product offering provision design engineering templates as part of a catalogue of design base documents?</t>
  </si>
  <si>
    <t>Does your product offering has the capability for multiple design engineers to collaborate online to define the design parameters based on needs?</t>
  </si>
  <si>
    <t>Priority and Weight</t>
  </si>
  <si>
    <t>Describe how your software solution is designed to identify and authorize end users to access the system?</t>
  </si>
  <si>
    <t>100%: Fully comply with requirement
0%:     No compliance</t>
  </si>
  <si>
    <t>Explain how your solution manages confidential design base data within your application and database?</t>
  </si>
  <si>
    <t>Does your solution log all system and end user activity? State how these logs are securely managed</t>
  </si>
  <si>
    <t>Explain how security events and incidents are communicated from remote locations (data in transit) to the central server infrastructure?</t>
  </si>
  <si>
    <t>Describe and explain how your solution manages data at rest in your respective databases (on site and central server infrastructure)?</t>
  </si>
  <si>
    <t>Is your solution designed to grant access to role based end users?</t>
  </si>
  <si>
    <t>Describe if your software solution generates standard and / or customized security logs and reports?</t>
  </si>
  <si>
    <t>What intrusion detection solution is used to detect illegal access to the software solution?</t>
  </si>
  <si>
    <t>100%: Fully comply with requirement
50%:  Partly comply with requirement
0%:     No compliance</t>
  </si>
  <si>
    <t>What security authentication protocols and mechanism is used to grant access to end users to the software solution?</t>
  </si>
  <si>
    <t>In the event of software security updates in the event of vulnerabilities, how does your software solution implements the same over the network?</t>
  </si>
  <si>
    <t>How does your software solution protects and secure personal information of end users?</t>
  </si>
  <si>
    <t>How does your solution manage the back-up of system configuration data?</t>
  </si>
  <si>
    <t>How does your solution manage the back-up of all security event and incident data?</t>
  </si>
  <si>
    <t>Is your software solution designed for full disaster recovery (online and off-site). Provide a high level diagram that explains the configuration.</t>
  </si>
  <si>
    <t>Does your solution cater for end users users located external of the Eskom network e.g. remote maintenance, outsourced security companies?</t>
  </si>
  <si>
    <t xml:space="preserve"> Describe your solution's mobile security strategy and indicate the process for end user identification and authorization?</t>
  </si>
  <si>
    <t>Totals</t>
  </si>
  <si>
    <t>Please confirm that ESKOM retains ownership of the data that ESKOM stores, transmits, and/or creates with the cloud service provider.</t>
  </si>
  <si>
    <t xml:space="preserve"> Data ownership and use Compliance document</t>
  </si>
  <si>
    <t>Does the Supplier’s compliance with copyright laws and other applicable intellectual property rights restrict the type of content ESKOM can store with the cloud service?</t>
  </si>
  <si>
    <t>Do the Supplier’s terms apply to Eskom generated metadata as well?</t>
  </si>
  <si>
    <t>Does ESKOM gain ownership of metadata generated by the cloud service system during procedures of upload, management, download, and migration?</t>
  </si>
  <si>
    <t xml:space="preserve">Metadata ownership 
</t>
  </si>
  <si>
    <t>Supplier will be required to include detailed DR(disaster recovery) and business continuity plans to ensure all the business information is restored fully.</t>
  </si>
  <si>
    <t>Business continuity</t>
  </si>
  <si>
    <t>Are the procedures, time and cost for restoring ESKOM data following a service outage clearly defined?</t>
  </si>
  <si>
    <t>The Cloud Service Provider to ensure uninterruptable service availability and reliability 24x7</t>
  </si>
  <si>
    <t>Non-interruptable service</t>
  </si>
  <si>
    <r>
      <t xml:space="preserve">Does the system provide and give Eskom access to audit trails, metadata and/or access </t>
    </r>
    <r>
      <rPr>
        <sz val="10"/>
        <color theme="1"/>
        <rFont val="Arial"/>
        <family val="2"/>
      </rPr>
      <t xml:space="preserve">logs to demonstrate security measures?  </t>
    </r>
  </si>
  <si>
    <t>Audit trails and access logs</t>
  </si>
  <si>
    <t>Does the Supplier create backups of ESKOM’s data?</t>
  </si>
  <si>
    <t>Backup services</t>
  </si>
  <si>
    <t>Are there specific service levels around backups?</t>
  </si>
  <si>
    <t>Does ESKOM have audit rights to verify that back-ups have been done as contracted?</t>
  </si>
  <si>
    <t>In the event of accidental data deletion, does the Supplier bear responsibility for data recovery?</t>
  </si>
  <si>
    <t>Data recovery</t>
  </si>
  <si>
    <t>Will ESKOM be notified by the Supplier of changes made to ESKOM data due to evolution of the service?</t>
  </si>
  <si>
    <t>Data integrity</t>
  </si>
  <si>
    <t>Will ESKOM data (and all their copies, including backups) be destroyed in compliance with ESKOM data retention and disposition policies?</t>
  </si>
  <si>
    <t>Data disposal</t>
  </si>
  <si>
    <t>Will the Supplier deliver and/or give access to audit trails of the destruction activity?</t>
  </si>
  <si>
    <t>Will the Supplier provide an attestation, report, or statement of deletion (if required by ESKOM internal or legal destruction policies)?</t>
  </si>
  <si>
    <t>Will ESKOM be notified in case of a security breach or system malfunction?</t>
  </si>
  <si>
    <t>Data protection and security</t>
  </si>
  <si>
    <t>Is the Supplier audited on a systematic, regular and independent basis by a third-party in order to demonstrate compliance with security, confidentiality and privacy policies?</t>
  </si>
  <si>
    <t>Supplier/Vendor accreditation</t>
  </si>
  <si>
    <t>Category</t>
  </si>
  <si>
    <t xml:space="preserve"> Answer
(0,50,100%)</t>
  </si>
  <si>
    <t>Non Functional</t>
  </si>
  <si>
    <t>Previous involvement in the end to end testing of a similar system and methodologies used)</t>
  </si>
  <si>
    <t xml:space="preserve">Testing </t>
  </si>
  <si>
    <t>Provide reference customers and sites</t>
  </si>
  <si>
    <t xml:space="preserve">100%: Fully comply with requirement
50%:   Partially comply(Have experience but not a similar system)
0%:     No experience
</t>
  </si>
  <si>
    <t>Team Organisation and Member Requirements</t>
  </si>
  <si>
    <t xml:space="preserve">100%: &gt; 5 years experienced Testmanager provided
50%: between 2 and 5 years exeperience
0%: &lt; 2 yearsexperience
</t>
  </si>
  <si>
    <t>Resource Experience with Eskoms Testing tools</t>
  </si>
  <si>
    <t xml:space="preserve">Must be HP ALM, UFT and Load Runner </t>
  </si>
  <si>
    <t xml:space="preserve">100%: 5 years experience on one of the tools
50%: between 2 and 5 years exeperience 
0%: &lt; 2 yearsexperience
</t>
  </si>
  <si>
    <t>Your testing approach specific to the project with refence to a methodology</t>
  </si>
  <si>
    <t>Tenderer must provide approach</t>
  </si>
  <si>
    <t xml:space="preserve">100%: Complete approach provided with reference to a methodology
50%:  Approach provided with no reference to a methodology
0%:  No approach provided
</t>
  </si>
  <si>
    <t xml:space="preserve">Tenderer's proposed testing resources must have the required ISTQB(International Software Testing Qualifications Board) qualifications acrredited by SATQB(Southern African Software Testing Qualifications Board).  </t>
  </si>
  <si>
    <t>Provide Certificates of resources. Evidence required: CV's together with respective copies of acquired certificates.</t>
  </si>
  <si>
    <t>100%: Fully comply with requirement- 2 or more certificate
50%:   Partially comply- 1 certificate
0%:     No compliance-No certificate</t>
  </si>
  <si>
    <t>Previous experience in implementation of Oracle Fusion integration solutions in an enterprise</t>
  </si>
  <si>
    <t>Integration</t>
  </si>
  <si>
    <t>Please provide reference projects &amp; sites and pattern your previous experience covers</t>
  </si>
  <si>
    <t>100%: Experience in Oracle Fusion Implementation
0%: No experience in Oracle Fusion</t>
  </si>
  <si>
    <t>Previous experience in implementation  of DataPower integration solutions in an enterprise</t>
  </si>
  <si>
    <t>100%: Good Experience in Data Power Implementation
0%: No experience in Data Power Implementation</t>
  </si>
  <si>
    <t xml:space="preserve">Team has the required certifications for Oracle Fusion 12C </t>
  </si>
  <si>
    <t>(Provide Certificate) acquired through permanent resources or partnership. Capability of at least 1 senior certified resource must have working experience in the technology?</t>
  </si>
  <si>
    <t>100%: Good Experience with certification
50%: Certification without experience
0%: No experience, No certification</t>
  </si>
  <si>
    <t>Team has the required certifications IBM Data Power</t>
  </si>
  <si>
    <t xml:space="preserve">Previous experence in carrying out analysis, design, development, testing and deployment of Oracle Fusion and Datapower integration services
</t>
  </si>
  <si>
    <t>Provide proof that you have implemented a solution where the following items were delivered: analysis, design, develop, test and deploy integration solutions. Provide references</t>
  </si>
  <si>
    <t>100%: Experience in  analysis, design, development, testing and deployment of Oracle Fusion and Data Power
50%: Experience in  analysis, design, development, testing and deployment of Oracle Fusion or Data Power
0%: No experience</t>
  </si>
  <si>
    <t>Previous experience in implementation  of Oracle Fusion and DataPower integration solutions at enterprise level is required. Please provide references on experience by  the tenderer for both technologies. Tenderer must provide proof that their product has the ability to expose business services to enable integration capabilities to SAP. Evidence required - Provide name(s) of the companies where the solution was implemented together with contact persons &amp; details.</t>
  </si>
  <si>
    <t>What is the structure of the message? Is it a proprietary file, is it in a Database? If this information is PUSHED by Source, can the Source send to Integration a Common Information Message (CIM) or they can only send a proprietory message structure? (Proprietory – Applications own business service message structure)</t>
  </si>
  <si>
    <t>100%:Source can send a Common information message (CIM) structure
50%: The Source can send only a proprietary message structure
0%: Neither</t>
  </si>
  <si>
    <t>What type of channel security does Source Application support, i.e. One-Way or Two-Way certificate (SSL/TLS) to secure the channel?</t>
  </si>
  <si>
    <t>Provide the security capability</t>
  </si>
  <si>
    <t>100%:Source Supports a secure channel of communication
0%: Source supports no secure channel of communicaiton</t>
  </si>
  <si>
    <t>What type of authentication security does Source support, i.e. Basic Authentication for Web Services, Database or SFTP?</t>
  </si>
  <si>
    <t>Provide the Authentication capability</t>
  </si>
  <si>
    <t>100%:Source can apply Basic Authentication for Web Services, Database and SFTP
50%: The Source can only apply Basic Suthentication on Database or SFTP
0%: Neither</t>
  </si>
  <si>
    <t>Can Integration reply to the Source Application with a full service response (pre-defined message structure) in case Source Application is invoking an Integration Web Service or the Source can only handle HTTP/SOAP responses?</t>
  </si>
  <si>
    <t>Provide the Basic Authentication capability</t>
  </si>
  <si>
    <t>100%:Source can accept full service response
50%: The Source can accept HTTP/SOAP response
0%: Neither</t>
  </si>
  <si>
    <t>Is the Source Application capable of retrying a message if there are connection errors in Integration or Target and they have received a service response or HTTP response?
Source Application can distinguish between Technical and Business error, and handle each one in a seperate manor
 IF Database, Have a separate column in the table where errors can be written, and column for a flag (Successful, technical error, business error)</t>
  </si>
  <si>
    <t>Provide The Retry capability</t>
  </si>
  <si>
    <t>100%:Source can handles Technical and Business error seperately and can cater for separate columns in the Database for errors and a flag
50%: The Source handles Technical and Business errors in one manor or can only cater for the Database flag or comments field
0%: The Source cannot cater for any re-tries</t>
  </si>
  <si>
    <r>
      <t xml:space="preserve">Priority and Weight
</t>
    </r>
    <r>
      <rPr>
        <sz val="10"/>
        <color indexed="8"/>
        <rFont val="Arial"/>
        <family val="2"/>
      </rPr>
      <t>(agreed by evaluation team members)</t>
    </r>
  </si>
  <si>
    <t>Demonstrate your end user navigational strategy? How difficult / easy can an end user find a design base document and perform design changes</t>
  </si>
  <si>
    <t>Demonstrate the integration between the end user navigational screens to core functional capabilities i.e. analytics, rule engine, etc.</t>
  </si>
  <si>
    <t>Demonstrate your software solution operating on all major operating systems i.e. Microsoft Windows?</t>
  </si>
  <si>
    <t>Demonstrate the video display resolution of your software client and if can scale up or down based on end user requirements? Provide a demonstration of how your product will view 3D designs</t>
  </si>
  <si>
    <t>Demonstrate your product solution's access control philosophy with specific focus on identifying and authorizing end users to access the system (internal and external users)?</t>
  </si>
  <si>
    <t>Demonstrate how your software solution manages workflow, logs, reports</t>
  </si>
  <si>
    <t>Demonstrate standard reports, and how an end user may customize his own reports based on a power plant hierachical structure</t>
  </si>
  <si>
    <t>Demonstrate a dashboard of multiple sites, and how an end user may access a site where a common design is replicated (As-built)</t>
  </si>
  <si>
    <t>Demonstrate how your mobile app may access the core infrastructure by using a tablet and / or mobile phone</t>
  </si>
  <si>
    <t>Demonstrate access to your software solution from a remote location to confirm the performance of the data transfer between core application and database</t>
  </si>
  <si>
    <t>100%: Fully comply with requirement
50%:   Partially comply w
0%:     No compliance</t>
  </si>
  <si>
    <t>Demonstrate the functional capability of your design capability for power utilities and how engineers may access design-base documentation upon demand</t>
  </si>
  <si>
    <t>Demonstrate how data may be exported into different electronic formats for the purpose of sharing and collaboration purposes</t>
  </si>
  <si>
    <t>Demonstrate online learning capabilities, and training manuals or documentation</t>
  </si>
  <si>
    <t>Demonstrate the key functions/capabilities of a system administrator</t>
  </si>
  <si>
    <t>Demonstrate how your software solution integrates with geospatial data, so that end users may locate a power plant</t>
  </si>
  <si>
    <t>Demonstrate how your product interfaces with external applications such as SharePoint and OpenText</t>
  </si>
  <si>
    <t>Priority rating</t>
  </si>
  <si>
    <t>Score Ratings</t>
  </si>
  <si>
    <t>Score Description</t>
  </si>
  <si>
    <t>No interest</t>
  </si>
  <si>
    <t>0% Compliance</t>
  </si>
  <si>
    <t>Nice to have</t>
  </si>
  <si>
    <t>25% Compliance</t>
  </si>
  <si>
    <t>50% Compliance</t>
  </si>
  <si>
    <t>75% Compliance</t>
  </si>
  <si>
    <t>100% Compliance</t>
  </si>
  <si>
    <t xml:space="preserve">Please do NOT delete this sheet. </t>
  </si>
  <si>
    <t>Technical Evaluation</t>
  </si>
  <si>
    <t>Integration and Testing</t>
  </si>
  <si>
    <t>Please do NOT delete this sheet. The items are used in the drop down lists</t>
  </si>
  <si>
    <t>Creation of 3D symbol (BRS67)</t>
  </si>
  <si>
    <t>Capability to create 3D symbols associated with PTM&amp;C standards:
a. Linking of symbols
b. Creating a family
c. Define master symbol
d. Control a group of separate symbols
e. Automatic cross reference symbols
f. Error checking</t>
  </si>
  <si>
    <t>Capability to define available terminals for wiring.
The system maintains a list of wire numbers that connect the electrical components together. The system allocates a wire number according to rules set by the user. The system also allows an override where wire numbers can be edited or changed manually by the user. Any new connection to an existing wire will result in the new connection inheriting that wire number and being added to that wire list.</t>
  </si>
  <si>
    <t xml:space="preserve">The system to support a method of red lining and yellow lining a drawing. If a redline is accepted, then the connection database in the drawing should be updated.
The system to support a method of deleting a component, or parts of a component from the design. If the whole component is deleted, then all parts already used in other parts of the design must be deleted, and all connections and wire numbers to that object deleted.
</t>
  </si>
  <si>
    <t>The library system maintains a user defined list of metadata for all the component types and has the ability for the user to add new metadata fields.
Each component contains a location reference, which when changed, is inherited by all parts of the component and all view renditions of the component.</t>
  </si>
  <si>
    <t>Capability for a diagram which shows how cables interconnect various panels and electrical plant in the design should be automated and intelligent. It should have the ability to implement rules to automate, as much as possible, the connections of the panels and the types of cable used.
Capability for document control, revision management and system automation.</t>
  </si>
  <si>
    <t>Can your product offering import technical and engineering data from other systems and tools? What forms are currently being used?</t>
  </si>
  <si>
    <t>Ability to perform 3D modelling and to get 2D drawing from the 3D models.
The capability to cross reference terminal points that interface with other sets of drawings. Cross referencing of primary plant equipment to manufactures drawings and project documentation such as not limited to scope of work, asset specification, proformas 
Capability for built- in error checking reports on drawing conditions including the:
a. Short circuits
b. Gaps in the circuit 
c. Duplicate device identifiers
d. Duplicate wire numbers
e. Missing part numbers
f. Missing cross-references
g. Over-assignment of contacts</t>
  </si>
  <si>
    <t xml:space="preserve">Capability to configure project standard template folder.
Search and view project documentation use an external viewer/portal such as CAD(Computer Aided Design) tools.
The solution should have an embedded help function enabling first line support to end users
</t>
  </si>
  <si>
    <t xml:space="preserve">CAD drawings to have the following functionality:
a)2D line drawing 
b) 3D modelling 
c) Create 2D drawing from 3D mode
d) CAD drone to reference background data such as raster
e) Create contour lines from points, lidar, terrain etc
f) Create/develop BOQ’s or other specified material quantities from drawings.
</t>
  </si>
  <si>
    <t xml:space="preserve">Capability to search documents on metadata fields and index stored text data.
Provide full search on attributes/metadata such as:
a.Drawing number
b. Description/Title
c. Third party/contractor drawing number
d. Contractor name
e .Discipline e.g. civil, electrical
f. Date archived
g. Date modified
h. Power Station name
</t>
  </si>
  <si>
    <t>User to be able to:
a.Create a new document number
b. Register a new document number 
c. Compile the document
d. Review the document
e. Approve the document
f. Publish the document
g. Withdraw/archive/supersede document
h. Search documents based on any metadata field or combination thereof.</t>
  </si>
  <si>
    <t>Capability to do custom workflow (Workflow following any order and defined workflow). Capability for the system to allow required work flow to be configured and used as per related processes. This should include document management, engineering change management and stakeholder requirements management.</t>
  </si>
  <si>
    <t>The solution should allow users to customise or configure reports as per user defined needs.
The following reports are required:
a. Weekly reports, indicating all the documents that are checked out, how long it has been checked out, name of the person who has check out the document by and any comments added.
b. A dashboard overview of all documents flagged as being edited; along with its high-level status. i.e. within allocated time / overdue / escalated.
c. A dashboard overview of all documents that are flagged as being checked out for edited, versus the allocated user.
d. A design base completeness report, which indicates what documents are missing, per as-built folder, against a predefined required documents checklist.</t>
  </si>
  <si>
    <t>Manage Engineering Services (BRS10 J1- BRS10 J7)</t>
  </si>
  <si>
    <t>Capability to access, view, share and save engineering application files.
Capability to access and gain insight on past, current and future engineering performance.
Capability to receive, send and manage transmittals and submittals</t>
  </si>
  <si>
    <t>Manage collaboration services (BRS11 K1- BRS11 K3)</t>
  </si>
  <si>
    <t xml:space="preserve">Capability to access or and read-only to design integration content.
Capability to check in/out with design integration content.
Capability to collect data from engineering fields.
</t>
  </si>
  <si>
    <t xml:space="preserve">Manage design integration(BRS12 L1- BRS12 L7) </t>
  </si>
  <si>
    <t xml:space="preserve">Provide migration toolset to import data from the current system to the new system.
Capability for the audit trail for migration, errors, exception report and for fixing.
Capability to allow the form rebuild for all current workflow.
</t>
  </si>
  <si>
    <t>Capability to integrate engineering applications.
Capability to manage drafting, modelling project and industry standards.</t>
  </si>
  <si>
    <t>Capability to perform 2D and 3D analysis. Create and analyse element types such as beam elements, plate, shell and membrane elements, composite and contact elements etc. Create and analyse material types such concrete, steel, timber aluminium and customised materials. Generate wind loading and automesh.</t>
  </si>
  <si>
    <t xml:space="preserve">Capability to design concrete member sections for flexure, axial, shear, torsion and deflection in accordance to South African National Standards (SANS) and Eurocode standards.
Model reinforced concrete shapes such as concrete beams, columns, slabs, walls, spread footings, and continuous footings, all with parametric behaviour. Changes to the concrete shape cause the rebar to adjust automatically. Model complex reinforced concrete shapes, including curves, sloping, or non-orthogonal shapes. </t>
  </si>
  <si>
    <t>Capability to monitor rock performance and stability.</t>
  </si>
  <si>
    <t>Perform geotechnical engineering (BRS16 P1)</t>
  </si>
  <si>
    <t>Capability to produce drawings for all steel shapes, connections, and plate-work from the 3D model. Easily create comprehensive drawings including dimensions, notes, labels, and part lists. Any out-of-date drawings are automatically updated based on changes to the 3D model. Analyse custom sections, develop bill of materials/quantities and generate calculations reports, connection diagrams and engineering design sketches.</t>
  </si>
  <si>
    <t>Capability to create bridge modelling design, analyse bridge design, capture roadway geometry and topography, perform bridge clash detection, sequence construction and phasing.</t>
  </si>
  <si>
    <t>Capability to perform masonry design; generate calculation reports and bill of quantities.
Capability to design the following for all loading types incl. live, dead, seismic, wind, explosion/ blast forces: 
a. Stiffened and unstiffened single-leaf and cavity walls;
b. Variable support conditions, including partially fixed;
c. Switch between design codes (SANS, Eurocodes and British Standards) to compare results;
d. Concentrated vertical load analysis and design;
e. Add lateral line loads at any point on the wall;
f. Load bearing and infill wall panels;
g. Opening span direction options;
h. Piers in tension or compression;
i. In-plane loads for shear walls;
j. Include multiple wind posts; 
k. Masonry walls and columns.</t>
  </si>
  <si>
    <t xml:space="preserve">Perform advanced structural analysis
 (BRS21 U1 -BRS21 U8) </t>
  </si>
  <si>
    <t>Capability to analyse effect of temperature loads, transfer heat between temperature conditions. Accurately determine the thermally induced stresses due to increase temperature conditions in bodies that are fully or partially restrained.</t>
  </si>
  <si>
    <t>Perform artchitectural design (BRS22 V1- BRS22 V6)</t>
  </si>
  <si>
    <t>Capability to adjust measurements and heights of floor slab, walls, windows, doors and roof tools. Generate schedules of doors and windows used in the drawing, generate schedules of floor areas, room numbers etc. and generate fenestration calculations.</t>
  </si>
  <si>
    <t>Perform 3D modelling technical design
 (BRS23 W1- BRS23 W28)</t>
  </si>
  <si>
    <t>Capability to create drawings including isometrics, Piping and Instrumentation Diagram (P&amp;ID), machine and workshop drawings. Import reference data such as existing drawings, scanned documents and 3D point cloud data and incorporate current existing drawing formats to utilize the current standard drawing templates for border sheets and title blocks.</t>
  </si>
  <si>
    <t>Perform roads and railways design (BRS24 X1)</t>
  </si>
  <si>
    <t xml:space="preserve">Capability for user to design application for surveying, drainage, subsurface and utilities. </t>
  </si>
  <si>
    <t>Capability to analyse rail track regressions – convert surveys of track data into full alignments by using a regression analysis. Design and analyse rail and road corridors and place rail signals. Integrate imagery, point clouds and 3D meshes into design and construction models. Design rail track drainage systems, design track geometry, yard, and station and rail overhead line systems.</t>
  </si>
  <si>
    <t>Capability to create horizontal and vertical alignments. Create road profiles and cross- sections. Design and analyse corridors. Model and analyse terrain, earthworks, complete water sanitary, and sewer networks.</t>
  </si>
  <si>
    <t>Manage dams, waterways and hydro analysis
 (BRS27 AA1- BRS27 AA56)</t>
  </si>
  <si>
    <t xml:space="preserve">Water distribution modelling and analysis. Allocate and estimate sanitary loads by applying hydrographs, patterned loads, and unit loads using comprehensive and customizable engineering libraries. Assessing consumption, flow monitoring, land use, or census data in GIS to automatically estimate and import sanitary loads into sewer models. Allocate and estimate storm water loads by loading models with wet weather runoff flows derived from precipitation using the built-in rainfall distributions or user-defined rainfall events.
Analyse hydraulics and combined sewer overflows, hydrogen sulphide formation by identifying risk of damage from hydrogen sulphide (H2S) formation, which can lead to potential collapses if not addressed. Produce average concentration runs, display result maps of the network, and compare H2S formation according to various conditions such as temperature.
Design and analyse low impact development controls, pond dams, sanitary sewer, and storm water system and simulate water quality by simulating the generation, inflow, and transportation and treatment of any number of user-defined pollutants, such as total suspended solids or heavy metals. Analyse flood inundation areas and flood hazard by easily calculating the extent of flooded areas and estimate the flood hazard based on water column heights and peak flow velocities. </t>
  </si>
  <si>
    <t xml:space="preserve">Perform engineering design for substations such as:
a. Protection Schemes
b. Metering
c. Substation layouts
d. Earthing and grounding layouts
e. Architectural drawings for control rooms
f. Create 2D drawings for construction and substation electrical layout
g. Create schematic drawings for control purposes
h. Create graphs and simulations
i. Civil design
j. Structural design
k. Stormwater management/hydrologic analysis/hydraulic structure design
l. Drainage design to support water based fire protection systems
m. Access road design
Access attributes and selects design overhead lines in different voltages including survey, tower spotting line design, route selection, land surveying using line lidar visual, substations and other infrastructure. Manage maps by merging, operate diagrams, check fault level of the infrastructure and integrate plans and designs of the maps. Supports the creation, maintenance, analysis and sharing of 2D and 3D geospatial information and create contours
</t>
  </si>
  <si>
    <t>Manage coal power plant turbine engineering
 (BRS29 CC1 -BRS29 CC4)</t>
  </si>
  <si>
    <t xml:space="preserve">Condition monitoring diagnostics and collection of vibration signals for:
a.Turbo machinery
b. Hydro turbines and generators
c. Wind turbines
d. Reciprocating compressors
e. Industrial gas turbines
f. Aero derivative gas turbines
g. Electric motors
Design cadastral lines, roads and servitudes and use 2D and 3D tools.
</t>
  </si>
  <si>
    <t>How well has the Tenderer described how scope requirements will be met?  Do they understand what needs to be done?  List concerns in Comments.</t>
  </si>
  <si>
    <t>Perform bridge design
 (BRS19 S1- BRS19 S9)</t>
  </si>
  <si>
    <t>Perform steelwork design 
(BRS17 QA1- BRS18 R13)</t>
  </si>
  <si>
    <t>Perform strutural design
 (BRS13 M1-BRS13 M2)</t>
  </si>
  <si>
    <t>Perform structural analysis
 (BRS14 N1-BRS14 N17)</t>
  </si>
  <si>
    <t>Perform concrete design
(BRS15 O1- BRS15 O14)</t>
  </si>
  <si>
    <t>Perform masonry design
 (BRS20 T1 - BRS20 T5)</t>
  </si>
  <si>
    <t>Perform rail design
 (BRS25 Y1- BRS25 Y10)</t>
  </si>
  <si>
    <t>Perform road design
 (BRS26 Z1- BRS26 Z9)</t>
  </si>
  <si>
    <t>Manage line engineering
 (BRS28 BB1- BRS28 BB19)</t>
  </si>
  <si>
    <t>Manage system access
(BRS1 A1-BRS1 A6)</t>
  </si>
  <si>
    <t>Create  and modify drawings
(BRS4 D1-BRS4 D23)</t>
  </si>
  <si>
    <t>Manage availability of drawing data
 (BRS5 E1-BRS E28)</t>
  </si>
  <si>
    <t>Manage documents
 (BRS6 F1- BRS6 F22)</t>
  </si>
  <si>
    <t>Manage workflow rules
 (BRS7 G1-BRS7 G14)</t>
  </si>
  <si>
    <t>Revision and Version Management
 (BRS8 H1- BRS8 H9)</t>
  </si>
  <si>
    <t>Manage reports 
(BRS9 I1- BRS9 I6)</t>
  </si>
  <si>
    <t>Migration management
 (BRS30 DD1- BRS30  DD3)</t>
  </si>
  <si>
    <t>Specify the security protocols for Eskom employees and third party access. Control and authenticate system access. Register end user and configure access profile on approved request received.
System to be configurable to allow groups to have full rights (add/edit/view) to their data whilst providing other users with limited/ view only access. System to support a web interface for remote users to access the system. Enforce password management by mandatory password changes every 30 days.</t>
  </si>
  <si>
    <t xml:space="preserve">Customise the look and feel of the application as per end user preference. Save user preferred views as a template and enabled for use by different end users i.e. personal view vs public view. </t>
  </si>
  <si>
    <t>Manage project documentation and information by applying check-out, check-in controls and revision/ version management on the relevant documents. Save document with new version/revision (latest version/revision of the document will become editable and previous version will stay readable). Notify document check-out/in status.</t>
  </si>
  <si>
    <t xml:space="preserve">Document management 
(BRS1- BRS 55) </t>
  </si>
  <si>
    <t>Drawing tools management
(BRS56- BRS66)</t>
  </si>
  <si>
    <t xml:space="preserve">Management of interrelated diagram
(BRS71- BRS74)
</t>
  </si>
  <si>
    <t>Metada management
(BRS83 - BRS84)</t>
  </si>
  <si>
    <t>Automatically summarize the key schematic diagrams and populate the terminal numbers and ferrule numbers onto the cabling diagrams as listed below:
a. Relay panel cabling diagram
b. Interface panel cabling diagram
c. Junction box cabling diagram
d. Voltage Transfer Junction Box
e. Cable block</t>
  </si>
  <si>
    <t>Capability to implement building information management (BIM) capability for building maintenance.
Capability to perform asset reliability management.</t>
  </si>
  <si>
    <t>Information security</t>
  </si>
  <si>
    <t xml:space="preserve">How will your solution ensure that that the system is protected to ensure that it does not expose any risk to the confidentiality, integrity, and availability of Eskom’s Information Resources?. </t>
  </si>
  <si>
    <t xml:space="preserve">
How well has the Tenderer described how scope requirements will be met?  Do they understand what needs to be done?  List concerns in Comments.</t>
  </si>
  <si>
    <t>Does your product solution create, manage and maintain design base documentation throughout its lifecycle?.</t>
  </si>
  <si>
    <t>Manage Projects
 (BRS3 C1- BRS3 C10)</t>
  </si>
  <si>
    <t>Customize user interface
 (BRS2 B1- BRS2 B12)</t>
  </si>
  <si>
    <t>Management of electrical design tools
( BRS75 - BRS82)</t>
  </si>
  <si>
    <t>Cabling management
(BRS85 - BRS88)</t>
  </si>
  <si>
    <t>Wire management
(BRS 68 - BRS70)</t>
  </si>
  <si>
    <t>Does your product integrate 2D and 3D models?</t>
  </si>
  <si>
    <t>Indicate how plant design documentation may be referenced between plant structures?</t>
  </si>
  <si>
    <t>Does your product offering integrate with Document Management System, CAD software platform, SAP PM?</t>
  </si>
  <si>
    <t xml:space="preserve">Capability for the solution to be flexible to allow for various document types to be checked in and out. This includes but is not limited to device configuration files, drawings; word documents; excel spreadsheets, pdfs, substation configuration description, Intelligent Electronic Device (IED) description, Configured Intelligent Electronic Device (CIED) description. 
</t>
  </si>
  <si>
    <t xml:space="preserve">Experienced Test Manger must be provided
</t>
  </si>
  <si>
    <t xml:space="preserve">Resource model. It is a requirement that sufficient dedicated testers are allocated the project, independent of the development team. </t>
  </si>
  <si>
    <t>Data ownership and use</t>
  </si>
  <si>
    <t>Availability, retrieval and use</t>
  </si>
  <si>
    <t>Security, confidentiality and privacy</t>
  </si>
  <si>
    <t>Data storage</t>
  </si>
  <si>
    <t>Data preservation</t>
  </si>
  <si>
    <t>Data retention and disposition</t>
  </si>
  <si>
    <t>Accreditation and auditing</t>
  </si>
  <si>
    <r>
      <t xml:space="preserve">Eskom requires no exception for metadata.
</t>
    </r>
    <r>
      <rPr>
        <sz val="10"/>
        <color rgb="FFFF0000"/>
        <rFont val="Arial"/>
        <family val="2"/>
      </rPr>
      <t/>
    </r>
  </si>
  <si>
    <t xml:space="preserve">Time and cost for restoring Eskom data    </t>
  </si>
  <si>
    <t xml:space="preserve">
Can your product provide a version managed database that allows for the viewing of historic, present and future network versions as well as the mechanisms and checks employed when reconciling between different versions of the database?
Evidence would be capacity and capability of the current +-8 million various drawing file formats should to be compatible to the CAD software platform.</t>
  </si>
  <si>
    <t>Can your product ensure that all data required is localised and should reside in Eskom?</t>
  </si>
  <si>
    <t>Can your product ensure that all data required to migrate from the current Eskom configuration to the cloud based  and localised?</t>
  </si>
  <si>
    <t>Provide the capability of the application</t>
  </si>
  <si>
    <t xml:space="preserve">Supplier Scoring </t>
  </si>
  <si>
    <t>Supplier Evidence
Supporting link(including document,section, paragraph,page)</t>
  </si>
  <si>
    <t>Document management(Tx)</t>
  </si>
  <si>
    <t xml:space="preserve">Functional grouping </t>
  </si>
  <si>
    <t>BRS No</t>
  </si>
  <si>
    <t>Functionality</t>
  </si>
  <si>
    <t>Rating</t>
  </si>
  <si>
    <t>Evaluation Criterion / Question</t>
  </si>
  <si>
    <t>Question Weight</t>
  </si>
  <si>
    <t>BRS 1</t>
  </si>
  <si>
    <t xml:space="preserve">Capability for the solution to be flexible to allow for various document types to be checked in and out. This includes but is not limited to device configuration files, drawings; word documents; excel spreadsheets, pdfs, substation configuration description, Intelligent Electronic Device (IED) description, Configured Intelligent Electronic Device (CIED) description. </t>
  </si>
  <si>
    <t xml:space="preserve">Does the system have capability to be flexible to allow for various document types to be checked in and out. This includes but is not limited to device configuration files, drawings; word documents; excel spreadsheets, pdfs, substation configuration description, Intelligent Electronic Device (IED) description, Configured Intelligent Electronic Device (CIED) description?. </t>
  </si>
  <si>
    <t>BRS 2</t>
  </si>
  <si>
    <t>Capability for the system to be able to handle the varying document sizes, as configuration sizes are dependent on the tools being used. The document sizes are typically larger than 1Mb in size and can range up to 80GB.</t>
  </si>
  <si>
    <t>Does the system have capability to be able to handle the varying document sizes, as configuration sizes are dependent on the tools being used. The document sizes are typically larger than 1Mb in size and can range up to 80GB?.</t>
  </si>
  <si>
    <t>BRS 3</t>
  </si>
  <si>
    <t xml:space="preserve">Capability for the system to allow user defined numbering conventions to be implemented. </t>
  </si>
  <si>
    <t xml:space="preserve">Does the system have capability to allow user defined numbering conventions to be implemented?. </t>
  </si>
  <si>
    <t>BRS 4</t>
  </si>
  <si>
    <t>Metadata shall be user definable during system development and includes data types, length restrictions and formats. There shouldn’t be any restrictions placed on string lengths by the system.</t>
  </si>
  <si>
    <t>Does the system have capability to ensure that metadata are user definable during system development and includes data types, length restrictions and formats?.
Does the system have capability to ensure that  there shouldn’t be any restrictions placed on string lengths by the system?.</t>
  </si>
  <si>
    <t>BRS 5</t>
  </si>
  <si>
    <t>Capability for the solution to allow new metadata fields to be added as required by an Eskom administrator during the system life cycle.</t>
  </si>
  <si>
    <t>Does the system have capability to allow new metadata fields to be added as required by an Eskom administrator during the system life cycle?.</t>
  </si>
  <si>
    <t>BRS 6</t>
  </si>
  <si>
    <t>Capability for the system to be able to force the user to complete all mandatory fields to ensure data integrity.</t>
  </si>
  <si>
    <t>Does the system have capability to force the user to complete all mandatory fields to ensure data integrity?.</t>
  </si>
  <si>
    <t>BRS 7</t>
  </si>
  <si>
    <t>Capability for the system to be able to validate metadata information captured through the use of business rules, drop down selection boxes and dependent pick lists.</t>
  </si>
  <si>
    <t>Does the system have capability to validate metadata information captured through the use of business rules, drop down selection boxes and dependent pick lists?.</t>
  </si>
  <si>
    <t>BRS 8</t>
  </si>
  <si>
    <t>The system to have the capability to allow for free text fields.</t>
  </si>
  <si>
    <t>Does the system have capability to allow for free text fields?.</t>
  </si>
  <si>
    <t>BRS 9</t>
  </si>
  <si>
    <t>The system metadata to have the capability to allow links to the plant breakdown structure.</t>
  </si>
  <si>
    <t>Does the system have capability for metadata to allow links to the plant breakdown structure?.</t>
  </si>
  <si>
    <t>BRS 10</t>
  </si>
  <si>
    <t>The system must be able to keep all revisions of technical documents.</t>
  </si>
  <si>
    <t>Does the system have capability to keep all revisions of technical documents?.</t>
  </si>
  <si>
    <t>BRS 11</t>
  </si>
  <si>
    <t>The system to have the capability to allow the retrieval of previous revisions of a document, i.e. in the case that the user have to roll-back to the older revision.</t>
  </si>
  <si>
    <t>Does the system have capability to allow the retrieval of previous revisions of a document, i.e. in the case that the user have to roll-back to the older revision?.</t>
  </si>
  <si>
    <t>BRS 12</t>
  </si>
  <si>
    <t>The system to have the ability to allow for different retention rules to be setup per type of document.</t>
  </si>
  <si>
    <t>Does the system have capability to allow for different retention rules to be setup per type of document?.</t>
  </si>
  <si>
    <t>BRS 13</t>
  </si>
  <si>
    <t>The system to have the capability to manage document versions, by ensuring that each new version is given a unique version number.</t>
  </si>
  <si>
    <t>Does the system have capability to manage document versions, by ensuring that each new version is given a unique version number?.</t>
  </si>
  <si>
    <t>BRS 14</t>
  </si>
  <si>
    <t>The system to allow previous document version to become non-editable but remains readable and accessible.</t>
  </si>
  <si>
    <t>Can the system allow previous document version to become non-editable but remains readable and accessible?.</t>
  </si>
  <si>
    <t>BRS 15</t>
  </si>
  <si>
    <t>The system to be able to delete the latest version of the document without deleting all the previous versions</t>
  </si>
  <si>
    <t>Does the system have capability to delete the latest version of the document without deleting all the previous versions?</t>
  </si>
  <si>
    <t>BRS 16</t>
  </si>
  <si>
    <t>The system to have the capability of retaining documents for the life of the plant.</t>
  </si>
  <si>
    <t>Does system have capability of retaining documents for the life of the plant?.</t>
  </si>
  <si>
    <t>BRS 17</t>
  </si>
  <si>
    <t>The system to have the capability to store more than one file rendition per drawing/ document number.</t>
  </si>
  <si>
    <t>Does the system have capability to store more than one file rendition per drawing/ document number.</t>
  </si>
  <si>
    <t>BRS 18</t>
  </si>
  <si>
    <t>The system to have the capability for a mechanism to handle drawing packs. Secondary plant drawing packs can be in excess of 60 individual sheets. The requirement is that there needs to be a mechanism to handle the whole pack with regards to searching, selecting, downloading, creating pdf renditions, printing thereof, and ability to issue a transmittal for the whole pack.</t>
  </si>
  <si>
    <t>Does the system have capability for a mechanism to handle drawing packs?.
Can the system handle secondary plant drawing packs  that can be in excess of 60 individual sheets?.
Does the system have capability  for a mechanism to handle the whole pack with regards to searching, selecting, downloading, creating pdf renditions, printing thereof, and ability to issue a transmittal for the whole pack?.</t>
  </si>
  <si>
    <t>BRS 19</t>
  </si>
  <si>
    <t xml:space="preserve">Capability for the plant breakdown structure to be aligned with SAP Plant Maintenance. </t>
  </si>
  <si>
    <t xml:space="preserve">Does the system have capabilityfor the plant breakdown structure to be aligned with SAP Plant Maintenance?. </t>
  </si>
  <si>
    <t>BRS 20</t>
  </si>
  <si>
    <t>The system to have a capability of handling “n” levels in the plant breakdown structure and have the capability of assigning documents at any level as per the Capturing of information about Tx plant standard 240-133681615.</t>
  </si>
  <si>
    <t>Does the system have capability of handling “n” levels in the plant breakdown structure?.
Does the system have capability of assigning documents at any level as per the Capturing of information about Tx plant standard 240-133681615?.</t>
  </si>
  <si>
    <t>BRS 21</t>
  </si>
  <si>
    <t>Capability of the system to have the ability to keep track key attributes linked to the plant break down structure that is not limited to: 
a. make 
b. model
c.  scheme number
d.  firmware version</t>
  </si>
  <si>
    <t>Does the system have capability to keep track key attributes linked to the plant break down structure that is not limited to?: 
a. make 
b. model
c.  scheme number
d.  firmware version</t>
  </si>
  <si>
    <t>BRS 22</t>
  </si>
  <si>
    <t>Capability for the system to allow for the creation of current and completed projects’ design documentation repository. This area will be used for projects.</t>
  </si>
  <si>
    <t>Does the system have capability to allow for the creation of current and completed projects’ design documentation repository. This area will be used for projects?.</t>
  </si>
  <si>
    <t>BRS 23</t>
  </si>
  <si>
    <t>Capability for the system to provide users with a personal working folder that is only accessible and visible to that user or a defined user group, to capture “work in progress” documents</t>
  </si>
  <si>
    <t>Does the system have capability to provide users with a personal working folder that is only accessible and visible to that user or a defined user group, to capture “work in progress” documents?.</t>
  </si>
  <si>
    <t>BRS 24</t>
  </si>
  <si>
    <t>Ability to create external references / hyperlinks to engineering standards, minutes of project meetings and design review team approvals currently stored on external systems such as Hyperwave, Open Text or SharePoint.</t>
  </si>
  <si>
    <t>Does the system have capability to create external references / hyperlinks to engineering standards, minutes of project meetings and design review team approvals currently stored on external systems such as Hyperwave, Open Text or SharePoint?.</t>
  </si>
  <si>
    <t>BRS 25</t>
  </si>
  <si>
    <t>The system to have the capability to allow for cross referencing of files for example, to see where a version of a standard has been applied, cross-reference drawings and documents e.g. master drawings and standards.</t>
  </si>
  <si>
    <t>Does the system have capability to allow for cross referencing of files for example, to see where a version of a standard has been applied, cross-reference drawings and documents e.g. master drawings and standards?.</t>
  </si>
  <si>
    <t>BRS 26</t>
  </si>
  <si>
    <t xml:space="preserve">The system to have a capability to manage the check–in and check-out of technical documents for editing, by:
a. Ensuring that only one user can check-out a specific document for modification, at a time.
b. Set up a flag / icon / indication to inform other users that the document is being edited. The details such as name, unique number, contact details and email address of the specific user who checked out the document must be displayed.
c. Notify the user that he/she will be responsible to check-in the document after updating.
d. Keep track of the documents that are checked out with the associated users who checked it out.
e. Allow other users to view the last approved document, even though a new revision is being worked on.
f. Allow a few super users to over-ride the checkout, in the case of an emergency, where another user is required to make changes to this document. There must be an indication/flag that the super-user is over-riding the check-out.
g. Allow for escalations to the responsible person, when documents are not checked-in to the system after a specified period of time. The system must allow for the check-out to be cancelled, if the user has not checked the document back in, after a specified period of time.
h. Allow a user to complete a mandatory field describing the changes made, when checking-in a document. This note should be associated with the document revision
</t>
  </si>
  <si>
    <t xml:space="preserve">Does the system have capability to manage the check–in and check-out of technical documents for editing, by?:
a. Ensuring that only one user can check-out a specific document for modification, at a time.
b. Set up a flag / icon / indication to inform other users that the document is being edited. The details such as name, unique number, contact details and email address of the specific user who checked out the document must be displayed.
c. Notify the user that he/she will be responsible to check-in the document after updating.
d. Keep track of the documents that are checked out with the associated users who checked it out.
e. Allow other users to view the last approved document, even though a new revision is being worked on.
f. Allow a few super users to over-ride the checkout, in the case of an emergency, where another user is required to make changes to this document. There must be an indication/flag that the super-user is over-riding the check-out.
g. Allow for escalations to the responsible person, when documents are not checked-in to the system after a specified period of time. The system must allow for the check-out to be cancelled, if the user has not checked the document back in, after a specified period of time.
h. Allow a user to complete a mandatory field describing the changes made, when checking-in a document. This note should be associated with the document revision
</t>
  </si>
  <si>
    <t>BRS 27</t>
  </si>
  <si>
    <t xml:space="preserve">Capability for the system to allow users to check-in and check-out working documents daily to enable these documents to be backed up. </t>
  </si>
  <si>
    <t xml:space="preserve">Does the system have capability to allow users to check-in and check-out working documents daily to enable these documents to be backed up?. </t>
  </si>
  <si>
    <t>BRS 28</t>
  </si>
  <si>
    <t>Capability for the system to manage the versions of technical documents being saved by ensuring that each new version is saved with a system generated unique version number. This will mitigate the risk of users working on the local PC drive.</t>
  </si>
  <si>
    <t>Does the system have capability to manage the versions of technical documents being saved?
Will the system ensure that each new version is saved with a system generated unique version number. This will mitigate the risk of users working on the local PC drive?.</t>
  </si>
  <si>
    <t>BRS 29</t>
  </si>
  <si>
    <t xml:space="preserve">To ensure file integrity, the system is to perform a checksum or hash function e.g. md5 during the file upload and down load process. </t>
  </si>
  <si>
    <t xml:space="preserve">Does the system have capability to ensure file integrity and to perform a checksum or hash function e.g. md5 during the file upload and down load process?. </t>
  </si>
  <si>
    <t>BRS 30</t>
  </si>
  <si>
    <t>The project templates to be user definable per division and instance.</t>
  </si>
  <si>
    <t>Does the system have capability for project templates to be user definable per division and instance?.</t>
  </si>
  <si>
    <t>BRS 31</t>
  </si>
  <si>
    <t xml:space="preserve">The system to support a distributed architecture with slow remote links. </t>
  </si>
  <si>
    <t xml:space="preserve">Does the system have capability to support a distributed architecture with slow remote links?. </t>
  </si>
  <si>
    <t>BRS 32</t>
  </si>
  <si>
    <t>The system to have a capability for accessibility over low bandwidth networks.</t>
  </si>
  <si>
    <t>Does the system have capability for accessibility over low bandwidth networks?.</t>
  </si>
  <si>
    <t>BRS 33</t>
  </si>
  <si>
    <t>The system to cater for registering, checking in and checking out of variable sized documents from any location across the Eskom network.</t>
  </si>
  <si>
    <t>Can the system cater for registering, checking in and checking out of variable sized documents from any location across the Eskom network?</t>
  </si>
  <si>
    <t>BRS 34</t>
  </si>
  <si>
    <t>The system to allow for user roles to be defined as required.</t>
  </si>
  <si>
    <t>Does the system have capability to allow for user roles to be defined as required?.</t>
  </si>
  <si>
    <t>BRS 35</t>
  </si>
  <si>
    <t xml:space="preserve">The system to be configurable to 
allow groups to have full rights (add/ edit/ view) to their data, while providing other users with limited / only view access.
</t>
  </si>
  <si>
    <t xml:space="preserve">Does the system have capability to be configurable to allow groups to have full rights (add/ edit/ view) to their data, while providing other users with limited / only view access?.
</t>
  </si>
  <si>
    <t>BRS 36</t>
  </si>
  <si>
    <t>The system to have the capability to allow for centralized user management by allowing administrators to manage users from a central point.</t>
  </si>
  <si>
    <t>Does the system have capability to  allow for centralized user management by allowing administrators to manage users from a central point?.</t>
  </si>
  <si>
    <t>BRS 37</t>
  </si>
  <si>
    <t>The system to have the capability to manage system access using role based security.</t>
  </si>
  <si>
    <t>Does the system have capability to manage system access using role based security?.</t>
  </si>
  <si>
    <t>BRS 38</t>
  </si>
  <si>
    <t xml:space="preserve">The system to allow the access to be defined as per workflow steps. The user access roles are:
a. Basic user-with view and download only access
b. Advanced user-with read and writes access
c. Super user- with full read and write access and the ability to override a checkout e.g. if a user is ill in the case of emergencies.
d. Administrator- with the ability to add/remove user access and manage the system.
</t>
  </si>
  <si>
    <t xml:space="preserve">Does the system have capability to allow the access to be defined as per workflow steps?. The user access roles are:
a. Basic user-with view and download only access
b. Advanced user-with read and writes access
c. Super user- with full read and write access and the ability to override a checkout e.g. if a user is ill in the case of emergencies.
d. Administrator- with the ability to add/remove user access and manage the system.
</t>
  </si>
  <si>
    <t>BRS 39</t>
  </si>
  <si>
    <t>The system to have the capability to allow required workflows to be configured and used, as per the related PCMs. This should include document management; engineering change management, and stakeholder requirements management</t>
  </si>
  <si>
    <t>Does the system have capability to allow required workflows to be configured and used, as per the related PCMs. This should include document management; engineering change management, and stakeholder requirements management?</t>
  </si>
  <si>
    <t>BRS 40</t>
  </si>
  <si>
    <t>The system to have the capability to allow for documents to be searched based on document number; any metadata field or combination thereof.</t>
  </si>
  <si>
    <t>Does the system have capability to allow for documents to be searched based on document number; any metadata field or combination thereof?.</t>
  </si>
  <si>
    <t>BRS 41</t>
  </si>
  <si>
    <t>The system to have the capability to provide a function for bulk uploading of data.</t>
  </si>
  <si>
    <t>Does the system have capability to provide a function for bulk uploading of data?.</t>
  </si>
  <si>
    <t>BRS 42</t>
  </si>
  <si>
    <t>The system to have the capability to allow for the required transmittals to be configured.</t>
  </si>
  <si>
    <t>Does the system have capability to allow for the required transmittals to be configured?.</t>
  </si>
  <si>
    <t>BRS 43</t>
  </si>
  <si>
    <t>Capability for the system to allow the user to identify technical documentation that will be required to be sent as a package to an internal or external contractor via transmittals. This package will contain the documents required to complete the work required.</t>
  </si>
  <si>
    <t>Does the system have capability to allow the user to identify technical documentation that will be required to be sent as a package to an internal or external contractor via transmittals. This package will contain the documents required to complete the work required?.</t>
  </si>
  <si>
    <t>BRS 44</t>
  </si>
  <si>
    <t>Transmittal capability for the system to facilitate the use of work packages to manage individual jobs or a number of jobs that could be grouped together to form a design output.</t>
  </si>
  <si>
    <t>Does the system have transmittal capability to facilitate the use of work packages to manage individual jobs or a number of jobs that could be grouped together to form a design output?.</t>
  </si>
  <si>
    <t>BRS 45</t>
  </si>
  <si>
    <t>Transmittal capability allowing for a document or group of documents to be pushed to another system or server location for the purpose of sharing with 3rd party contractors.</t>
  </si>
  <si>
    <t>Does the system have transmittal capability allowing for a document or group of documents to be pushed to another system or server location for the purpose of sharing with 3rd party contractors?.</t>
  </si>
  <si>
    <t>BRS 46</t>
  </si>
  <si>
    <t>The system to have the capability to allow for a historical snapshot of the system at a date specified by the user.</t>
  </si>
  <si>
    <t>Does the system have capability to allow for a historical snapshot of the system at a date specified by the user?.</t>
  </si>
  <si>
    <t>BRS 47</t>
  </si>
  <si>
    <t xml:space="preserve">The system to have the capability to send an email notification to:
a. Remind the user to check in the document, after a specified period of time, usually about a week;
b. Notify the responsible party that the document has not been checked in, after the maximum time period has expired. In most cases escalation should happen if the document has been checked out for over a week, however in the case of working directories the time period will be daily;
c. All affected users when a new / updated configuration is loaded onto the system; and
d. Inform all people involved in a project, when there is an update in any of the related project documents.
</t>
  </si>
  <si>
    <t xml:space="preserve">Does the system have capability to send an email notification to?:
a. Remind the user to check in the document, after a specified period of time, usually about a week;
b. Notify the responsible party that the document has not been checked in, after the maximum time period has expired. In most cases escalation should happen if the document has been checked out for over a week, however in the case of working directories the time period will be daily;
c. All affected users when a new / updated configuration is loaded onto the system; and
d. Inform all people involved in a project, when there is an update in any of the related project documents.
</t>
  </si>
  <si>
    <t>BRS 48</t>
  </si>
  <si>
    <t xml:space="preserve">The system to have the capability to generate user defined reports and have the capability to save these reports. The following are examples of required reports:
a. Weekly reports, indicating all the documents that are checked out, how long it has been checked out, name of the person who has check out the document by and any comments added.
b. A dashboard overview of all documents flagged as being edited; along with its high-level status. i.e. within allocated time / overdue / escalated.
c. A dashboard overview of all documents that are flagged as being checked out for edited, versus the allocated user.
d. A design base completeness report, which indicates what documents are missing, per as-built folder, against a predefined required documents checklist.
</t>
  </si>
  <si>
    <t xml:space="preserve">Does the system have capability  to generate user defined reports?
Does the system have capability to save these reports. The following are examples of required reports:
a. Weekly reports, indicating all the documents that are checked out, how long it has been checked out, name of the person who has check out the document by and any comments added.
b. A dashboard overview of all documents flagged as being edited; along with its high-level status. i.e. within allocated time / overdue / escalated.
c. A dashboard overview of all documents that are flagged as being checked out for edited, versus the allocated user.
d. A design base completeness report, which indicates what documents are missing, per as-built folder, against a predefined required documents checklist.
</t>
  </si>
  <si>
    <t>BRS 49</t>
  </si>
  <si>
    <t xml:space="preserve">The system to have the capability to provide a full system audit trail that must be recorded for the actions of checking-in documents, checking-out documents and notifications, as well as administrative functions. The following information needs to be kept:
a. User
b. Date and time
c. Action performed.
</t>
  </si>
  <si>
    <t>BRS 50</t>
  </si>
  <si>
    <t>The system to have the capability to maintain an error log for all system errors.</t>
  </si>
  <si>
    <t>Does the system have capability to maintain an error log for all system errors?.</t>
  </si>
  <si>
    <t>BRS 51</t>
  </si>
  <si>
    <t>The system to have a capability to retain error logs for a minimum of 3 months.</t>
  </si>
  <si>
    <t>Does the system have capability to retain error logs for a minimum of 3 months?.</t>
  </si>
  <si>
    <t>BRS 52</t>
  </si>
  <si>
    <t xml:space="preserve">The system to have a capability to: 
a. Adhere to the Eskom Information Security policies, procedures and standards.
b. Adhere to Eskom Operational Technology (OT) Security and OT/Information Technology (IT) remote access standard.
c. Comply with Eskom’s login standards and provide for a second level of authentication.
d. Comply with Eskom database standards, to store all critical information loaded onto the system.
</t>
  </si>
  <si>
    <t xml:space="preserve">Does the system have capability to?: 
a. Adhere to the Eskom Information Security policies, procedures and standards.
b. Adhere to Eskom Operational Technology (OT) Security and OT/Information Technology (IT) remote access standard.
c. Comply with Eskom’s login standards and provide for a second level of authentication.
d. Comply with Eskom database standards, to store all critical information loaded onto the system.
</t>
  </si>
  <si>
    <t>BRS 53</t>
  </si>
  <si>
    <t xml:space="preserve">Capability for documents to be checked-in and verified. Should there be a change in the content of the document, then the system to automatically revise that version of the document during the check-in process. </t>
  </si>
  <si>
    <t>BRS 54</t>
  </si>
  <si>
    <t xml:space="preserve">The system to have the capability to allow for both automatic and manual version updates upon change of a document.
Where there are no changes to the document, in the case of automatic version updates, the current version must remain unchanged during the check-in process. </t>
  </si>
  <si>
    <t>BRS 55</t>
  </si>
  <si>
    <t>Capability to move documents from one location to another.</t>
  </si>
  <si>
    <t>Drawing tools management</t>
  </si>
  <si>
    <t>BRS 56</t>
  </si>
  <si>
    <t>Ability to perform 3D modelling and to get 2D drawing from the 3D models.</t>
  </si>
  <si>
    <t>Does the system have capability to allow a user to perform 3D modelling and to get 2D drawing from the 3D models.</t>
  </si>
  <si>
    <t>BRS 57</t>
  </si>
  <si>
    <t xml:space="preserve">The capability to cross reference terminal points that interface with other sets of drawings. Cross referencing of primary plant equipment to manufactures drawings and project documentation such as not limited to scope of work, asset specification, proformas </t>
  </si>
  <si>
    <t xml:space="preserve">Does the system have capability to cross reference terminal points that interface with other sets of drawings. Cross referencing of primary plant equipment to manufactures drawings and project documentation such as not limited to scope of work, asset specification, proformas? </t>
  </si>
  <si>
    <t>BRS 58</t>
  </si>
  <si>
    <t xml:space="preserve">Capability for built- in error checking reports on drawing conditions including the:
a. Short circuits
b. Gaps in the circuit 
c. Duplicate device identifiers
d. Duplicate wire numbers
e. Missing part numbers
f. Missing cross-references
g. Over-assignment of contacts
</t>
  </si>
  <si>
    <t xml:space="preserve">Does the system have capability for built- in error checking reports on drawing conditions including the?:
a. Short circuits
b. Gaps in the circuit 
c. Duplicate device identifiers
d. Duplicate wire numbers
e. Missing part numbers
f. Missing cross-references
g. Over-assignment of contacts
</t>
  </si>
  <si>
    <t>BRS 59</t>
  </si>
  <si>
    <t>Capability for the system to be able to run an electrical design rules check on the circuit in the electrical schematic design tool, in order to determine that there are no errors such as short circuits, back feeds and open circuits in the design.</t>
  </si>
  <si>
    <t>Does the system have capability to be able to run an electrical design rules check on the circuit in the electrical schematic design tool, in order to determine that there are no errors such as short circuits, back feeds and open circuits in the design?.</t>
  </si>
  <si>
    <t>BRS 60</t>
  </si>
  <si>
    <t>Capability to create a part number for all components used in a 2D scheme drawing such as terminal points, wire lines and contacts.</t>
  </si>
  <si>
    <t>Does the system have capability to create a part number for all components used in a 2D scheme drawing such as terminal points, wire lines and contacts?.</t>
  </si>
  <si>
    <t>BRS 61</t>
  </si>
  <si>
    <t>Capability to enable an automatic and accurate generation of additional documents linked to a parts database that is linked to every object.</t>
  </si>
  <si>
    <t>Does the system have capability  to enable an automatic and accurate generation of additional documents linked to a parts database that is linked to every object?.</t>
  </si>
  <si>
    <t>BRS 62</t>
  </si>
  <si>
    <t>Ability to set-up local and network parts databases.</t>
  </si>
  <si>
    <t>Does the system have capability to set-up local and network parts databases?.</t>
  </si>
  <si>
    <t>BRS 63</t>
  </si>
  <si>
    <t>Ability to assign component parts records to symbols.</t>
  </si>
  <si>
    <t>Does the system have capability to assign component parts records to symbols?.</t>
  </si>
  <si>
    <t>BRS 64</t>
  </si>
  <si>
    <t>Ability to create parts records with text to auto-fill attributes linking descriptions to the schematic.</t>
  </si>
  <si>
    <t>Does the system have capability to create parts records with text to auto-fill attributes linking descriptions to the schematic?.</t>
  </si>
  <si>
    <t>BRS 65</t>
  </si>
  <si>
    <t>Ability to create parts records that define family usage such isolator contacts.</t>
  </si>
  <si>
    <t>Does the system have capability to create parts records that define family usage such isolator contacts?.</t>
  </si>
  <si>
    <t>BRS 66</t>
  </si>
  <si>
    <t>Capability to automatically assign and formulate a system or method that can assign number parts.</t>
  </si>
  <si>
    <t>Does the system have capability to automatically assign and formulate a system or method that can assign number parts.</t>
  </si>
  <si>
    <t>Drawing tools management(Tx)</t>
  </si>
  <si>
    <t>Creation of 3D symbol(Tx)</t>
  </si>
  <si>
    <t>Creation of 3D symbol</t>
  </si>
  <si>
    <t>BRS 67</t>
  </si>
  <si>
    <t xml:space="preserve">Capability to create 3D symbols associated with PTM&amp;C standards:
a. Linking of symbols
b. Creating a family
c. Define master symbol
d. Control a group of separate symbols
e. Automatic cross reference symbols
f. Error checking
</t>
  </si>
  <si>
    <t xml:space="preserve">Does the system have capability to create 3D symbols associated with PTM&amp;C standards?:
a. Linking of symbols
b. Creating a family
c. Define master symbol
d. Control a group of separate symbols
e. Automatic cross reference symbols
f. Error checking
</t>
  </si>
  <si>
    <t>Wire management(Tx)</t>
  </si>
  <si>
    <t>Wire Management</t>
  </si>
  <si>
    <t>BRS 68</t>
  </si>
  <si>
    <t>Capability to define available terminals for wiring</t>
  </si>
  <si>
    <t>Does the system have capability to define available terminals for wiring?</t>
  </si>
  <si>
    <t>BRS 69</t>
  </si>
  <si>
    <t>The system maintains a list of wire numbers that connect the electrical components together. The system allocates a wire number according to rules set by the user. The system also allows an override where wire numbers can be edited or changed manually by the user. Any new connection to an existing wire will result in the new connection inheriting that wire number and being added to that wire list.</t>
  </si>
  <si>
    <t>Does the system have capability to maintain a list of wire numbers that connect the electrical components together.
Can the system allocate a wire number according to rules set by the user.
Does the system have capability to allow an override where wire numbers can be edited or changed manually by the user. Any new connection to an existing wire will result in the new connection inheriting that wire number and being added to that wire list?.</t>
  </si>
  <si>
    <t>BRS 70</t>
  </si>
  <si>
    <t>Once a device has been picked from the library and placed in the design, the system keeps track of what terminals are connected to what wire numbers and is aware of all used and unused connection points.</t>
  </si>
  <si>
    <t>Management of interrelated diagrams(Tx)</t>
  </si>
  <si>
    <t>Management of interrelated diagram(Tx)</t>
  </si>
  <si>
    <t>BRS 71</t>
  </si>
  <si>
    <t xml:space="preserve">Automatically summarize the key schematic diagrams and populate the terminal numbers and ferrule numbers onto the cabling diagrams as listed below:
a. Relay panel cabling diagram
b. Interface panel cabling diagram
c. Junction box cabling diagram
d. Voltage Transfer Junction Box
e. Cable block
</t>
  </si>
  <si>
    <t xml:space="preserve">Does the system have capability to automatically summarize the key schematic diagrams and populate the terminal numbers and ferrule numbers onto the cabling diagrams as listed below?:
a. Relay panel cabling diagram
b. Interface panel cabling diagram
c. Junction box cabling diagram
d. Voltage Transfer Junction Box
e. Cable block
</t>
  </si>
  <si>
    <t>BRS 72</t>
  </si>
  <si>
    <t>System to automatically maintain cross reference to any other drawings, components or elements in another part of the same drawing.</t>
  </si>
  <si>
    <t>Does the system have capability to automatically maintain cross reference to any other drawings, components or elements in another part of the same drawing?.</t>
  </si>
  <si>
    <t>BRS 73</t>
  </si>
  <si>
    <t>Capability for the system to be able to automatically create and maintain a reference diagram which shows all the used components in the design, and the sheet references in the electrical diagram where various parts of the components can be found.</t>
  </si>
  <si>
    <t>Does the system have capability to be able to automatically create and maintain a reference diagram which shows all the used components in the design, and the sheet references in the electrical diagram where various parts of the components can be found?.</t>
  </si>
  <si>
    <t>BRS 74</t>
  </si>
  <si>
    <t xml:space="preserve">Since Intelligent Electronic Device (IED) and multi-contact relays have a number of output contacts and a number of binary inputs, it is inevitable that these contacts will be shown on a different sheets of a particular drawing. The system will maintain a record of which sheet a particular contact / input can be found, so that a reference diagram can be created and updated automatically.  </t>
  </si>
  <si>
    <t xml:space="preserve">Does the system have capability to maintain a record of which sheet a particular contact / input can be found, so that a reference diagram can be created and updated automatically since Intelligent Electronic Device (IED) and multi-contact relays have a number of output contacts and a number of binary inputs, it is inevitable that these contacts will be shown on a different sheets of a particular drawing?. </t>
  </si>
  <si>
    <t>Management of electrical design tools</t>
  </si>
  <si>
    <t>BRS 75</t>
  </si>
  <si>
    <t xml:space="preserve">The system, in addition to draughting (lines on a piece of paper) has intelligence which maintains a database of electrical connections of all the various components used and which terminal numbers are connected to terminals of other components via wire numbers.
All of the metadata associated with each component in the design is managed by the Design Tool. </t>
  </si>
  <si>
    <t xml:space="preserve">Does the system in addition to draughting (lines on a piece of paper) has  an intelligence which maintains a database of electrical connections of all the various components used and which terminal numbers are connected to terminals of other components via wire numbers?.
Will the system allow all of the metadata associated with each component in the design be managed by the Design Tool?. </t>
  </si>
  <si>
    <t>BRS 76</t>
  </si>
  <si>
    <t>The system to provide for a schematic electrical design tool which operates a drawing view and an intelligent underlying database, which maintains a list of the components used and their electrical connections to each other. Not only does the system render a diagram of the electrical circuits, but it is aware of and retains the connectivity between components.</t>
  </si>
  <si>
    <t>Does the system have capability toprovide for a schematic electrical design tool which operates a drawing view and an intelligent underlying database, which maintains a list of the components used and their electrical connections to each other?.
Does system have capability to render a diagram of the electrical circuits, and is aware of and retains the connectivity between components?.</t>
  </si>
  <si>
    <t>BRS 77</t>
  </si>
  <si>
    <t>Capability for the system to be able to create a scale drawing, in both 2D and 3D, of the physical layout of the front and rear of the panel and any additional view including isometric.</t>
  </si>
  <si>
    <t>Does the system have capability to be able to create a scale drawing, in both 2D and 3D, of the physical layout of the front and rear of the panel and any additional view including isometric?.</t>
  </si>
  <si>
    <t>BRS 78</t>
  </si>
  <si>
    <t>Scaling and drawing should be user defined.</t>
  </si>
  <si>
    <t>Does the system have capability for scaling and drawing  to be user defined?.</t>
  </si>
  <si>
    <t>BRS 79</t>
  </si>
  <si>
    <t xml:space="preserve">Ability to select parts of components:
Since IEDs and multi-contact relays have multiple input and output contacts, the user should be able to select a part, or parts, of the IED to place on a particular sheet of the drawing. Once selected, the system must be aware of the sheet location of these parts, and whether they are connected or not. The system should only allow the user to select these parts if they are not used elsewhere in the design. 
Once used, the parts should not be available for use elsewhere. Where more than 1 sub-parts (such as changeover relay contacts, binary inputs, binary outputs etc) share a common terminal all parts with the common terminal should be selected for placement in the diagram and the system should not allow them to be split.
</t>
  </si>
  <si>
    <t xml:space="preserve">Does the system have capability to select parts of components:
Since IEDs and multi-contact relays have multiple input and output contacts, the user should be able to select a part, or parts, of the IED to place on a particular sheet of the drawing. Once selected, the system must be aware of the sheet location of these parts, and whether they are connected or not. The system should only allow the user to select these parts if they are not used elsewhere in the design. 
Once used, the parts should not be available for use elsewhere. Where more than 1 sub-parts (such as changeover relay contacts, binary inputs, binary outputs etc) share a common terminal all parts with the common terminal should be selected for placement in the diagram and the system should not allow them to be split.
</t>
  </si>
  <si>
    <t>BRS 80</t>
  </si>
  <si>
    <t>Capability for the system to be able to automatically create and updating of a table based cabling diagram, where cables to external panels and equipment are shown</t>
  </si>
  <si>
    <t>Does the system have capability to able to automatically create and updating of a table based cabling diagram, where cables to external panels and equipment are shown?</t>
  </si>
  <si>
    <t>BRS 81</t>
  </si>
  <si>
    <t>The system to support a method of red lining and yellow lining a drawing. If a redline is accepted, then the connection database in the drawing should be updated.</t>
  </si>
  <si>
    <t>Does the system have capability to support a method of red lining and yellow lining a drawing? If a redline is accepted, then the connection database in the drawing should be updated.</t>
  </si>
  <si>
    <t>BRS 82</t>
  </si>
  <si>
    <t>The system to support a method of deleting a component, or parts of a component from the design. If the whole component is deleted, then all parts already used in other parts of the design must be deleted, and all connections and wire numbers to that object deleted.</t>
  </si>
  <si>
    <t>Does the system have capability to support a method of deleting a component, or parts of a component from the design?. If the whole component is deleted, then all parts already used in other parts of the design must be deleted, and all connections and wire numbers to that object deleted.</t>
  </si>
  <si>
    <t>Management of electrical design tools(Tx)</t>
  </si>
  <si>
    <t>Metadata management</t>
  </si>
  <si>
    <t>BRS 83</t>
  </si>
  <si>
    <t>The library system maintains a user defined list of metadata for all the component types and has the ability for the user to add new metadata fields.</t>
  </si>
  <si>
    <t>Does the system have capability of the library system to maintain a user defined list of metadata for all the component types?
Does the system have capability to allow the user to add new metadata fields?.</t>
  </si>
  <si>
    <t>BRS 84</t>
  </si>
  <si>
    <t>Each component contains a location reference, which when changed, is inherited by all parts of the component and all view renditions of the component.</t>
  </si>
  <si>
    <t>Does the system have capability for each component  to contain a location reference, which when changed, is inherited by all parts of the component and all view renditions of the component?.</t>
  </si>
  <si>
    <t>Metadata management(Tx)</t>
  </si>
  <si>
    <t>Cabling management(Tx)</t>
  </si>
  <si>
    <t>BRS 85</t>
  </si>
  <si>
    <t>Capability for a diagram which shows how cables interconnect various panels and electrical plant in the design should be automated and intelligent. It should have the ability to implement rules to automate, as much as possible, the connections of the panels and the types of cable used.</t>
  </si>
  <si>
    <t>Does the system have capability for a diagram which shows how cables interconnect various panels and electrical plant in the design, should be automated and intelligent?. 
Does the system have capability to implement rules to automate, as much as possible the connections of the panels and the types of cable used?.</t>
  </si>
  <si>
    <t>BRS 86</t>
  </si>
  <si>
    <t>A design of a panel is a complete document. Opening a single document will give access to all drawings and elements associated with the design including: 2D drawing view, 3D drawing, electrical schematic diagram, Reference diagrams and cabling diagrams. The user should not have to close a particular sheet of a design to open another one in order to follow a circuit.</t>
  </si>
  <si>
    <t>BRS 87</t>
  </si>
  <si>
    <t>The system maintains a method of revision control along with a change log.</t>
  </si>
  <si>
    <t>Does the system have capability to maintain a method of revision control along with a change log?.</t>
  </si>
  <si>
    <t>BRS 88</t>
  </si>
  <si>
    <t>Capability for document control, revision management and system automation</t>
  </si>
  <si>
    <t>Does the system have capability for document control, revision management and system automation?</t>
  </si>
  <si>
    <t>Manage system access</t>
  </si>
  <si>
    <t>BRS Nr</t>
  </si>
  <si>
    <t>Supplier Comments</t>
  </si>
  <si>
    <t>Manage System Access</t>
  </si>
  <si>
    <t>BRS1 A1</t>
  </si>
  <si>
    <t>Register a user</t>
  </si>
  <si>
    <t>Does the system  provide a capability to register s user?</t>
  </si>
  <si>
    <t>BRS1 A2</t>
  </si>
  <si>
    <t>Configure user access profile:
a. System administrator
b. Business administrator
c.Document controller
d. Project end users
        *Read only access
        *Edit user access
         *Draftsperson [Edit user + CAD access]
         *Web view access</t>
  </si>
  <si>
    <t>Does the system provide a capability to configure user access profile. (refer to BRS1 A2) for different types of access profiles.</t>
  </si>
  <si>
    <t>BRS1 A3</t>
  </si>
  <si>
    <t>Inform user about access granted</t>
  </si>
  <si>
    <t>Does the system have a capability to inform a user when acess is granted?</t>
  </si>
  <si>
    <t>BRS1 A4</t>
  </si>
  <si>
    <t>Capability to activate/de-activate user account.</t>
  </si>
  <si>
    <t>Does the system have a capability to activate/de-activate  a user account?</t>
  </si>
  <si>
    <t>BRS1 A5</t>
  </si>
  <si>
    <t>Run and or print end user access reports</t>
  </si>
  <si>
    <t>Does the system  run and or print user access reports?.</t>
  </si>
  <si>
    <t>BRS1 A6</t>
  </si>
  <si>
    <t>Access geometry requiring object enablers</t>
  </si>
  <si>
    <t>Does they system allow users to access geometry requiring object enablers?</t>
  </si>
  <si>
    <t>Customise user interface</t>
  </si>
  <si>
    <t>Customer user interface</t>
  </si>
  <si>
    <t>BRS2 B1</t>
  </si>
  <si>
    <t>Capability to create folders.</t>
  </si>
  <si>
    <t>Can the system allow users to create folders?</t>
  </si>
  <si>
    <t>BRS2 B2</t>
  </si>
  <si>
    <t>Capability to customise pane view as per user preference.</t>
  </si>
  <si>
    <t>BRS2 B3</t>
  </si>
  <si>
    <t>Save customised pane view to become part of selection list of views.</t>
  </si>
  <si>
    <t>BRS2 B4</t>
  </si>
  <si>
    <t>Add shortcut to change view.</t>
  </si>
  <si>
    <t>Is the system able to add shortcut to change view?</t>
  </si>
  <si>
    <t>BRS2 B5</t>
  </si>
  <si>
    <t>Access view toolbar and allow user to select different view.</t>
  </si>
  <si>
    <t>Can the system allow a user to access a view tool bar and select a different view?</t>
  </si>
  <si>
    <t>BRS2 B6</t>
  </si>
  <si>
    <t>Enable/ Disable document previous revision views.</t>
  </si>
  <si>
    <t>Can the system enable/disable document previous revision views?</t>
  </si>
  <si>
    <t>BRS2 B7</t>
  </si>
  <si>
    <t>Enable/ Disable document attributes views: Ability to select document attributes such as:
a. Unique ID
b. Item no
c. Legacy Filename
d.Document title
e. Document description
f. Grid
g.Substation name
h. Bay
i. Revision number
j. Date</t>
  </si>
  <si>
    <t>Can the system enable/ disable document attributes views and have the capability to allow users to be able to select document attributes such as:
a.Unique ID
b. Item no
c. Legacy Filename
d.Document title
e. Document description
f. Grid
g.Substation name
h. Bay
i. Revision number
j. Date</t>
  </si>
  <si>
    <t>BRS2 B8</t>
  </si>
  <si>
    <t>View folder structure on different hierarchical levels across all business divisions in SAP.
a. High level folders per Division
b. Design base folders
c. Installed plant as buld lines folder overview which contains sub-folders for the various ines installed
d. Substation folder overview
e. Work in progress project folder
f. Archived projects
g. Project template overview contains standardised folders that can be copied when a new project is created. These folders are:
     *Cross functional documents
     * High Voltage(HV) plant
     *Integration
     *Lines engineering
     *Protection Telecommunication Metering &amp; Control(PTM&amp;C)
     *Substation engineering
     *Reference folders
     *Power plant engineering
     *Renewable power plant
     *Perform geo- technical engineering
     *Chemical engineering
     *Structures and buildings
     *Roads and railways
     *Dams waterways &amp; hydro
     *Coal power plant trubine
    *Temporary space-unallocated folders</t>
  </si>
  <si>
    <t>Can the system allow a user to view folder structure on different hierarchical levels across all business divisions in SAP.
a. High level folders per Division
b. Design base folders
c. Installed plant as buld lines folder overview which contains sub-folders for the various ines installed
d. Substation folder overview
e. Work in progress project folder
f. Archived projects
g. Project template overview contains standardised folders that can be copied when a new project is created. These folders are:
     *Cross functional documents
     * High Voltage(HV) plant
     *Integration
     *Lines engineering
     *Protection Telecommunication Metering &amp; Control(PTM&amp;C)
     *Substation engineering
     *Reference folders
     *Power plant engineering
     *Renewable power plant
     *Perform geo- technical engineering
     *Chemical engineering
     *Structures and buildings
     *Roads and railways</t>
  </si>
  <si>
    <t>BRS2 B9</t>
  </si>
  <si>
    <t>Capability to allow users to create folders according to their specific needs.</t>
  </si>
  <si>
    <t>BRS2 B10</t>
  </si>
  <si>
    <t>Capability to integrate with current enterprise systems.</t>
  </si>
  <si>
    <t>Can the system have the capability to integrate with current enterprise systems?.</t>
  </si>
  <si>
    <t>BRS2 B11</t>
  </si>
  <si>
    <t xml:space="preserve">Capability to aggregate, assemble and reference data of multiple types and formats. </t>
  </si>
  <si>
    <t xml:space="preserve">Can the system have the capability to aggregate, assemble and reference data of multiple types and formats?. </t>
  </si>
  <si>
    <t>BRS2 B12</t>
  </si>
  <si>
    <t>Import, open and reference Industry Foundation Class (IFC) files.</t>
  </si>
  <si>
    <t>Can the system have capability to import, open and reference Industry Foundation Class (IFC) files?.</t>
  </si>
  <si>
    <t>Manage projects</t>
  </si>
  <si>
    <t>BRS3 C1</t>
  </si>
  <si>
    <t>Capability to configure project standard template folder.</t>
  </si>
  <si>
    <t>Can the system user be able to configure a project standard template folder?.</t>
  </si>
  <si>
    <t>BRS3 C2</t>
  </si>
  <si>
    <t>Ability for the user to copy/paste existing standard project template folder for re-use.</t>
  </si>
  <si>
    <t>Can the user have the ability to copy/paste existing standard project template folder for re-use?.</t>
  </si>
  <si>
    <t>BRS3 C3</t>
  </si>
  <si>
    <t>Capability to rename project and change project attributes.</t>
  </si>
  <si>
    <t>Can the user have the ability to rename project and change project attributes?.</t>
  </si>
  <si>
    <t>BRS3 C4</t>
  </si>
  <si>
    <t>Capability to update and upload project folder with supporting documentation.</t>
  </si>
  <si>
    <t>BRS3 C5</t>
  </si>
  <si>
    <t>Ability to allow versions of documents updated or uploaded.</t>
  </si>
  <si>
    <t>Does the system have the ability to allow versions of documents updated or uploaded?.</t>
  </si>
  <si>
    <t>BRS3 C6</t>
  </si>
  <si>
    <t>Search and view project documentation use an external viewer/portal such as CAD(Computer Aided Design) tools.</t>
  </si>
  <si>
    <t>Can the user search and view project documentation use an external viewer/portal such as CAD(Computer Aided Design) tools?.</t>
  </si>
  <si>
    <t>BRS3 C7</t>
  </si>
  <si>
    <t>Capability to archive project folder.</t>
  </si>
  <si>
    <t>Can the user be able to archive project folder?.</t>
  </si>
  <si>
    <t>BRS3 C8</t>
  </si>
  <si>
    <t>The solution should have an embedded help function enabling first line support to end users</t>
  </si>
  <si>
    <t>BRS3 C9</t>
  </si>
  <si>
    <t xml:space="preserve">Capability to build asset life cycle. </t>
  </si>
  <si>
    <t xml:space="preserve">Will the system have a capability to build asset life cycle?. </t>
  </si>
  <si>
    <t>BRS3 C10</t>
  </si>
  <si>
    <t>Capability to build project life cycle.</t>
  </si>
  <si>
    <t>Will the system have a capability to build project life cycle?.</t>
  </si>
  <si>
    <t>Create and modify drawings</t>
  </si>
  <si>
    <t>BRS4 D1</t>
  </si>
  <si>
    <t xml:space="preserve">Capability to create 2D and 3D drawings. </t>
  </si>
  <si>
    <t>Does the system allow the user to create 2D and 3D drawings?</t>
  </si>
  <si>
    <t>BRS4 D2</t>
  </si>
  <si>
    <t xml:space="preserve">The solution should be able to do the following: 
   * Search documents on metadata fields and index stored text data.
   *  Utilize the existing metadata and not require re-work.
</t>
  </si>
  <si>
    <t>Is the system able to search documents on metadata fields and index stored text data?.
Is the system able to utilize the existing metadata and not require re-work?.</t>
  </si>
  <si>
    <t>BRS4 D3</t>
  </si>
  <si>
    <t xml:space="preserve">CAD drawings to have the following functionality:
a) 2D line drawing 
b) 3D modelling 
c) Create 2D drawing from 3D mode
d) CAD drone to reference background data such as raster
e) Create contour lines from points, lidar, terrain etc
f) Create/develop BOQ’s or other specified material quantities from drawings.
</t>
  </si>
  <si>
    <t>BRS4 D4</t>
  </si>
  <si>
    <t xml:space="preserve">Capability to modify 2D and 3D drawings
  * Ability to incorporate current existing drawing formats to utilize the current standard drawing templates for border sheets and title blocks.
  * Ability to do design history tracking.
</t>
  </si>
  <si>
    <t>Does the system allow users to modify 2D and 3D drawings?
Does the system have the capability to incorporate current existing drawing formats to utilize the current standard drawing templates for border sheets and title blocks?.
Does  the system  have the capability to do design history tracking?.</t>
  </si>
  <si>
    <t>BRS4 D5</t>
  </si>
  <si>
    <t xml:space="preserve">Capability to import 2D and 3D scan data
  * Ability to import reference data such as existing drawings, scanned documents and 3Dpoint cloud data.
  * View and manipulate point-cloud data.
</t>
  </si>
  <si>
    <t>Does the system have the capability  to import 2D and 3D scan data?
Does the system have the capability to import reference data such as existing drawings, scanned documents and 3Dpoint cloud data?.
Does the system allow a user to view and manipulate point-cloud data?.</t>
  </si>
  <si>
    <t>BRS4 D6</t>
  </si>
  <si>
    <t>Capability to remodel 2D and 3D scan data
  * Ability to do parametric 2D &amp; 3D modelling driven by constraints formulas and spreadsheets (dimension driven design).</t>
  </si>
  <si>
    <t>Does the system have the capability to remodel 2D and 3D scan data?
Does the system allow a user to do parametric 2D &amp; 3D modelling driven by constraints formulas and spreadsheets (dimension driven design)?.</t>
  </si>
  <si>
    <t>BRS4 D7</t>
  </si>
  <si>
    <t xml:space="preserve">Capability to create hyperlinks. </t>
  </si>
  <si>
    <t xml:space="preserve">Does the system have the capability to allow a user to create hyperlinks?. </t>
  </si>
  <si>
    <t>BRS4 D8</t>
  </si>
  <si>
    <t xml:space="preserve">Ability to arrange design, convert images, share and distribute drawings by sending links of various files by email. </t>
  </si>
  <si>
    <t xml:space="preserve">Does the system allow a user to arrange design, convert images, share and distribute drawings by sending links of various files by email?. </t>
  </si>
  <si>
    <t>BRS4 D9</t>
  </si>
  <si>
    <t>Ability to bring in referenced views of 3D models into a 2D drawing/sheet.</t>
  </si>
  <si>
    <t>Does the system allow a user to be able to bring in referenced views of 3D models into a 2D drawing/sheet?.</t>
  </si>
  <si>
    <t>BRS4 D10</t>
  </si>
  <si>
    <t>Ability to bring in reference data such as existing drawings, scanned documents and 3Dpoint cloud data.</t>
  </si>
  <si>
    <t>Does the system allow a user to bring in reference data such as existing drawings, scanned documents and 3Dpoint cloud data?.</t>
  </si>
  <si>
    <t>BRS4 D11</t>
  </si>
  <si>
    <t>BRS4 D12</t>
  </si>
  <si>
    <t>Ability to do design history tracking and version.</t>
  </si>
  <si>
    <t>Does the system allow a user to do design history tracking and version?.</t>
  </si>
  <si>
    <t>BRS4 D13</t>
  </si>
  <si>
    <t>Ability to create catalogue cells e.g. South African National Standards (SANS) pipe fittings, structural members from spreadsheets.</t>
  </si>
  <si>
    <t>Does the system have the capability  to create catalogue cells e.g. South African National Standards (SANS) pipe fittings, structural members from spreadsheets.</t>
  </si>
  <si>
    <t>BRS4 D14</t>
  </si>
  <si>
    <t xml:space="preserve">Capability to allow users create pre-defined macros. </t>
  </si>
  <si>
    <t xml:space="preserve">Can the system allow users to create pre-defined macros?. </t>
  </si>
  <si>
    <t>BRS4 D15</t>
  </si>
  <si>
    <t>Ability to integrate seamlessly with Eskom’s standard GIS systems and related infrastructure.</t>
  </si>
  <si>
    <t>Does the system have a capability to integrate seamlessly with Eskom’s standard GIS systems and related infrastructure?.</t>
  </si>
  <si>
    <t>BRS4 D16</t>
  </si>
  <si>
    <t>Ability to do Finite Element Analysis (FEA) within the CAD model or provide capability to integrate to the existing one within the business.</t>
  </si>
  <si>
    <t>Does the system have a capability to do Finite Element Analysis (FEA) within the CAD model?
Does the system have a capability to integrate to the existing FEA?.</t>
  </si>
  <si>
    <t>BRS4 D17</t>
  </si>
  <si>
    <t>Ability for the system to automatically generate ISO expiration alerts.</t>
  </si>
  <si>
    <t>Does the system have the capability to automatically generate ISO expiration alerts?.</t>
  </si>
  <si>
    <t>BRS4 D18</t>
  </si>
  <si>
    <t>BRS4 D19</t>
  </si>
  <si>
    <t>Ability to produce high graphical definition drawing using multiple documents sets that are consistently applied across the project.</t>
  </si>
  <si>
    <t>Does the sysyem have the capability to produce high graphical definition drawing using multiple documents sets that are consistently applied across the project?.</t>
  </si>
  <si>
    <t>BRS4 D20</t>
  </si>
  <si>
    <t>Get a live view of the project status in sheet orientation. As the design changes, so will the sheets.</t>
  </si>
  <si>
    <t>Does the system show a user a live view of the project status in sheet orientation. As the design changes, so will the sheets?.</t>
  </si>
  <si>
    <t>BRS4 D21</t>
  </si>
  <si>
    <t>Capability to edit directly in the design model and the application should update the sheets.</t>
  </si>
  <si>
    <t>Does the system allow a user to edit directly in the design model?
Does the system have a capability to update the sheets?.</t>
  </si>
  <si>
    <t>BRS4 D22</t>
  </si>
  <si>
    <t>Capability to auto populate cabling diagrams from key circuit diagrams (Control Plant Drawings).</t>
  </si>
  <si>
    <t>Does the system auto populate cabling diagrams from key circuit diagrams (Control Plant Drawings)?.</t>
  </si>
  <si>
    <t>BRS4 D23</t>
  </si>
  <si>
    <t>Ability to provide drawings which are compatible to the existing CAD system to allow users to view and edit the drawings. Should be fully integrated between the CAD system and the document management system.</t>
  </si>
  <si>
    <t>Does the system have a capability to provide drawings which are compatible to the existing CAD system to allow users to view and edit the drawings?.
Can the system be fully integrated between the CAD system and the document management system?.</t>
  </si>
  <si>
    <t>Manage availability of drawing data</t>
  </si>
  <si>
    <t>BRS5 E1</t>
  </si>
  <si>
    <t>Capability to search documents on metadata fields and index stored text data.</t>
  </si>
  <si>
    <t>Does the system allow a user to search documents on metadata fields and index stored text data?.</t>
  </si>
  <si>
    <t>BRS5 E2</t>
  </si>
  <si>
    <t>Provide full search on attributes/metadata such as:
a. Drawing number
b. Description/Title
c. Third party/contractor drawing number
d. Contractor name
e .Discipline e.g. civil, electrical
f. Date archived
g. Date modified
h. Power Station name</t>
  </si>
  <si>
    <t>Does the system provide full search on attributes/metadata such as:
a. Drawing number
b. Description/Title
c. Third party/contractor drawing number
d. Contractor name
e .Discipline e.g. civil, electrical
f. Date archived
g. Date modified
h. Power Station name</t>
  </si>
  <si>
    <t>BRS5 E3</t>
  </si>
  <si>
    <t xml:space="preserve">Bulk uploading of files by:
a. drag and drop using selected allocated multiple files.
b. Import multiple data files. </t>
  </si>
  <si>
    <t xml:space="preserve">Does the system allow bulk uploading of files?
Is the user able to drag and drop using selected allocated multiple files?.
Is the user able to Import multiple data files?. </t>
  </si>
  <si>
    <t>BRS5 E4</t>
  </si>
  <si>
    <t>User must be able to import and export documents to external files such as:
a. Design Files (DGN)
b. Drawing Files(DWG)
c. Drawing Exchange Format (DXF), 
d. Portable Document Format(PDF)
e. Microsoft Excel File Extension(XLS)
f. Microsoft Word file extension(DOC)
g. Text (TXT) file 
h. Home Site Project(HSP) file
i. Computer Aided Manufacturing (CAM) file
j. Keyhole Markup Language(KML) and Keyhole Markup language Zipped(KMZ)
k. Shapefile:*.shp
l. Extensible Markup Language file(XML)
m. Project Complete Management(PCMP) file
n. Substation Configuration Description(SCD)
o. Microsoft PowerPoint file Extension (PPT)
p. Joint Photographic Experts Group (JPEG) 2000
q. Tagged Image File Format(TIFF)
r. Universal3Dimension(U3D)
s. Industry Foundation Class(IFC)
t. Rhino 3DM
u. Stereo Llithography (STL)
v. Virtual Reality Modelling Language(VRML) world
w.SketchUP
Mechanical CAD file formats such as:
x. Jump To File(JTF) open CAD file.
y. Initial Graphics Exchange
z. Parasolid
aa. ACIS
bb. Standard ACIS Text(SAT)
cc. Computer Graphics Metafile(CGM)
dd. Standard for The Exchange of Product Data (STEP) 
Visualisation file formats such as:
ee. 3DS
ff. Wavefront 3D object file
gg. Collaborative Design Activity (Collada)
hh. Filmbox (FBX)
Geospatial file formats such as:
ii. Earth satellite imagery system KML
jj. Environmental Systems Research Institute (Esri) files and geospatial PDF</t>
  </si>
  <si>
    <t xml:space="preserve">Does the system allow user to import and export documents to external files such as?:
a. Design Files (DGN)
b. Drawing Files(DWG)
c. Drawing Exchange Format (DXF), 
d. Portable Document Format(PDF)
e. Microsoft Excel File Extension(XLS)
f. Microsoft Word file extension(DOC)
g. Text (TXT) file 
h. Home Site Project(HSP) file
i. Computer Aided Manufacturing (CAM) file
j. Keyhole Markup Language(KML) and Keyhole Markup language Zipped(KMZ)
k. Shapefile:*.shp
l. Extensible Markup Language file(XML)
m. Project Complete Management(PCMP) file
n. Substation Configuration Description(SCD)
o. Microsoft PowerPoint file Extension (PPT)
p. Joint Photographic Experts Group (JPEG) 2000
q. Tagged Image File Format(TIFF)
r. Universal3Dimension(U3D)
s. Industry Foundation Class(IFC)
t. Rhino 3DM
u. Stereo Llithography (STL)
v. Virtual Reality Modelling Language(VRML) world
w.SketchUP
Mechanical CAD file formats such as:
x. Jump To File(JTF) open CAD file.
y. Initial Graphics Exchange
z. Parasolid
aa. ACIS
bb. Standard ACIS Text(SAT)
cc. Computer Graphics Metafile(CGM)
dd. Standard for The Exchange of Product Data (STEP) 
Visualisation file formats such as:
ee. 3DS
ff. Wavefront 3D object file
gg. Collaborative Design Activity (Collada)
hh. Filmbox (FBX)
Geospatial file formats such as:
ii. Earth satellite imagery system KML
jj. Environmental Systems Research Institute (Esri) files and geospatial PDF
</t>
  </si>
  <si>
    <t>BRS5 E5</t>
  </si>
  <si>
    <t>Capability to keep records of data fields linked to a document and drawing file.</t>
  </si>
  <si>
    <t>Does the system keep records of data fields linked to a document and drawing file?.</t>
  </si>
  <si>
    <t>BRS5 E6</t>
  </si>
  <si>
    <t>Ability to check-in and out of a document by editing, access audit trail records.</t>
  </si>
  <si>
    <t>Does the system allow user to check-in and out of a document by editing, access audit trail records.</t>
  </si>
  <si>
    <t>BRS5 E7</t>
  </si>
  <si>
    <t xml:space="preserve">Capability to allow switching between automatic and manual saving and set interval of automatic saving. </t>
  </si>
  <si>
    <t xml:space="preserve">Does the system allow a user to switch between automatic and manual saving and set interval of automatic saving?. </t>
  </si>
  <si>
    <t>BRS5 E8</t>
  </si>
  <si>
    <t>Ability to recover saved drawings.</t>
  </si>
  <si>
    <t>Is the system able to recover saved drawings?.</t>
  </si>
  <si>
    <t>BRS5 E9</t>
  </si>
  <si>
    <t>Provide full automated audit trail traceability and able to view changes.</t>
  </si>
  <si>
    <t>Does the system provide full automated audit trail traceability and able to view changes?.</t>
  </si>
  <si>
    <t>BRS5 E10</t>
  </si>
  <si>
    <t xml:space="preserve">Capability to apply standard or customised document protection rules. </t>
  </si>
  <si>
    <t xml:space="preserve">Does the system have the capability to apply standard or customised document protection rules?. </t>
  </si>
  <si>
    <t>BRS5 E11</t>
  </si>
  <si>
    <t xml:space="preserve">Capability to provide drawings status management as follows:
a.Active drawings
b. Archived drawings
c. Saved drawings
d. Check in/check out of drawings.
</t>
  </si>
  <si>
    <t xml:space="preserve">Does the system have the capability to provide drawings status management as follows?:
a.Active drawings
b. Archived drawings
c. Saved drawings
d. Check in/check out of drawings.
</t>
  </si>
  <si>
    <t>BRS5 E12</t>
  </si>
  <si>
    <t>Ensure digital security by:
a. Controlling digital rights to view, edit, print and copy files and documents content
b. Establishing pre-defined expiration dates for design files
c. Confirming status and approvals using digital signatures.</t>
  </si>
  <si>
    <t>Is the system able to ensure digital security by?:
a. Controlling digital rights to view, edit, print and copy files and documents content
b. Establishing pre-defined expiration dates for design files
c. Confirming status and approvals using digital signatures.</t>
  </si>
  <si>
    <t>BRS5 E13</t>
  </si>
  <si>
    <t>Provide viewing office documents without native application such as web browser.</t>
  </si>
  <si>
    <t>Does the system provide viewing office documents without native application such as web browser?.</t>
  </si>
  <si>
    <t>BRS5 E14</t>
  </si>
  <si>
    <t>Enable remote printing and plotting.</t>
  </si>
  <si>
    <t>Does the system enable remote printing and plotting?.</t>
  </si>
  <si>
    <t>BRS5 E15</t>
  </si>
  <si>
    <t>Enable automatic handling of reference files.</t>
  </si>
  <si>
    <t>Does the system enable automatic handling of reference files?.</t>
  </si>
  <si>
    <t>BRS5 E16</t>
  </si>
  <si>
    <t>Enable document linking by auto populating cabling diagram and control plant.</t>
  </si>
  <si>
    <t>Does the system enable document linking by auto populating cabling diagram and control plant?.</t>
  </si>
  <si>
    <t>BRS5 E17</t>
  </si>
  <si>
    <t>Enable activity log by viewing the number of times the document is accessed</t>
  </si>
  <si>
    <t>Does the system enable activity log by viewing the number of times the document is accessed?.</t>
  </si>
  <si>
    <t>BRS5 E18</t>
  </si>
  <si>
    <t>Provide web browser viewing and redlining functionality.</t>
  </si>
  <si>
    <t>Does the system provide web browser viewing and redlining functionality?.</t>
  </si>
  <si>
    <t>BRS5 E19</t>
  </si>
  <si>
    <t>Support simple and user friendly batch plot/prints including PDFs.</t>
  </si>
  <si>
    <t>Does the system support simple and user friendly batch plot/prints including PDFs?.</t>
  </si>
  <si>
    <t>BRS5 E20</t>
  </si>
  <si>
    <t>Enable notifications and Messaging Application Program Interface (MAPI) compliance.</t>
  </si>
  <si>
    <t>Does the system enable notifications and Messaging Application Program Interface (MAPI) compliance?.</t>
  </si>
  <si>
    <t>BRS5 E21</t>
  </si>
  <si>
    <t>Enable document viewing, publishing and linking.</t>
  </si>
  <si>
    <t>Does the system enable document viewing, publishing and linking?.</t>
  </si>
  <si>
    <t>BRS5 E22</t>
  </si>
  <si>
    <t xml:space="preserve">Ability to save and scan files to folders. </t>
  </si>
  <si>
    <t xml:space="preserve">Does the system have a capability to save and scan files to folders?. </t>
  </si>
  <si>
    <t>BRS5 E23</t>
  </si>
  <si>
    <t>Capability to add drawings that were modified offline.</t>
  </si>
  <si>
    <t>Does the system have a capability to add drawings that were modified offline?.</t>
  </si>
  <si>
    <t>BRS5 E24</t>
  </si>
  <si>
    <t>BRS5 E25</t>
  </si>
  <si>
    <t xml:space="preserve">Capability for the user to be able to share and distribute CAD engineering drawings with the same reference. </t>
  </si>
  <si>
    <t xml:space="preserve">Does the system allow a user to be able to share and distribute CAD engineering drawings with the same reference?. </t>
  </si>
  <si>
    <t>BRS5 E26</t>
  </si>
  <si>
    <t>Capability to add and view new CAD drawings.</t>
  </si>
  <si>
    <t>Does the system have the capability to add and view new CAD drawings?.</t>
  </si>
  <si>
    <t>BRS5 E27</t>
  </si>
  <si>
    <t>User to be able to open multiple drawing files.</t>
  </si>
  <si>
    <t>Does the system allow a user to be able to open multiple drawing files?.</t>
  </si>
  <si>
    <t>BRS5 E28</t>
  </si>
  <si>
    <t>User to have the ability to draw status report of drawings.</t>
  </si>
  <si>
    <t>Does the system allow a user to have the ability to draw status report of drawings?.</t>
  </si>
  <si>
    <t>Manage documents</t>
  </si>
  <si>
    <t>BRS6 F1</t>
  </si>
  <si>
    <t>Does the system allow user to be able to:
a.Create a new document number
b. Register a new document number 
c. Compile the document
d. Review the document
e. Approve the document
f. Publish the document
g. Withdraw/archive/supersede document
h. Search documents based on any metadata field or combination thereof.</t>
  </si>
  <si>
    <t>BRS6 F2</t>
  </si>
  <si>
    <t>Ability to view, search, import and export documents.</t>
  </si>
  <si>
    <t>Does the system allow the user to view, search, import and export documents?.</t>
  </si>
  <si>
    <t>BRS6 F3</t>
  </si>
  <si>
    <t>Capability for the system to handle varying document sizes as configuration sizes are dependent on the tools being used.</t>
  </si>
  <si>
    <t>BRS6 F4</t>
  </si>
  <si>
    <t>Capability for the system to allow user defined numbering conventions to be implemented (this is to cater for different conventions used by different CoE).</t>
  </si>
  <si>
    <t>Does the system allow user defined numbering conventions to be implemented (this is to cater for different conventions used by different CoE)?.</t>
  </si>
  <si>
    <t>BRS6 F5</t>
  </si>
  <si>
    <t xml:space="preserve">System to allow various documents and data types to be checked in into the system. </t>
  </si>
  <si>
    <t>BRS6 F6</t>
  </si>
  <si>
    <t>Ability to keep all documents in a centralised database for all divisions to prevent loss of data due to multiple data sources which are not fully backed up.</t>
  </si>
  <si>
    <t>Does system have a capability to keep all documents in a centralised database for all divisions to prevent loss of data due to multiple data sources which are not fully backed up?.</t>
  </si>
  <si>
    <t>BRS6 F7</t>
  </si>
  <si>
    <t>Ability to track changes on the document and other requests.</t>
  </si>
  <si>
    <t>Does the system track changes on the document and other requests?.</t>
  </si>
  <si>
    <t>BRS6 F8</t>
  </si>
  <si>
    <t>System to allow documents to be searched based on any metadata field or combination thereof.</t>
  </si>
  <si>
    <t>Does the system allow documents to be searched based on any metadata field or combination thereof?.</t>
  </si>
  <si>
    <t>BRS6 F9</t>
  </si>
  <si>
    <t>Capability to modify document templates.</t>
  </si>
  <si>
    <t>Does the system allow a user to modify document templates?.</t>
  </si>
  <si>
    <t>BRS6 F10</t>
  </si>
  <si>
    <t>Capability to access documents and folders available on the web browser.</t>
  </si>
  <si>
    <t>Does the system allow a user to access documents and folders available on the web browser?.</t>
  </si>
  <si>
    <t>BRS6 F11</t>
  </si>
  <si>
    <t>Capability to access documents, folders, workflow and control functions allowed per user role.</t>
  </si>
  <si>
    <t>BRS6 F12</t>
  </si>
  <si>
    <t>Capability to have access to a group of documentation files linked to a specified folder e.g.
a.Plant breakdown structure or project departments will have access control per folder and work flow.</t>
  </si>
  <si>
    <t>Does the system allow a user to have access to a group of documentation files linked to a specified folder e.g. plant breakdown structure or project departments will have access control per folder and work flow?.</t>
  </si>
  <si>
    <t>BRS6 F13</t>
  </si>
  <si>
    <t>Capability to track documents as per the project number.</t>
  </si>
  <si>
    <t>Does the system have a capability to track documents as per the project number?.</t>
  </si>
  <si>
    <t>BRS6 F14</t>
  </si>
  <si>
    <t>Capability to create, track and manage transmittals and submittals.</t>
  </si>
  <si>
    <t>Does the system have a capability to create, track and manage transmittals and submittals?.</t>
  </si>
  <si>
    <t>BRS6 F15</t>
  </si>
  <si>
    <t>Capability to automatic archiving of previous documents and configurable by the administrator and end user.</t>
  </si>
  <si>
    <t>Does the system have a capability to automatic archiving of previous documents and configurable by the administrator and end user?.</t>
  </si>
  <si>
    <t>BRS6 F16</t>
  </si>
  <si>
    <t xml:space="preserve">Ability to provide a full system audit trail to record actions of check in, check out documents and notifications.
The following information logs to be kept:
a. User details
b. Date and time
c. Action performed
</t>
  </si>
  <si>
    <t xml:space="preserve">Does the system have the ability to provide a full system audit trail to record actions of check in, check out documents and notifications?.
Does the system  have the capability to keep following information logs:?
a. User details
b. Date and time
c. Action performed
</t>
  </si>
  <si>
    <t>BRS6 F17</t>
  </si>
  <si>
    <t>Maintain an error log for all system errors and retain these logs for at least 3 months.</t>
  </si>
  <si>
    <t>Can system maintain an error log for all system errors and retain these logs for at least 3 months?.</t>
  </si>
  <si>
    <t>BRS6 F18</t>
  </si>
  <si>
    <t>Provide compatibility to edit existing documents as currently supported by the CAD system.</t>
  </si>
  <si>
    <t>Can the system provide compatibility to edit existing documents as currently supported by the CAD system?.</t>
  </si>
  <si>
    <t>BRS6 F19</t>
  </si>
  <si>
    <t>Capability for automatic file locking on check-out.</t>
  </si>
  <si>
    <t>Does the system have capability for automatic file locking on check-out?.</t>
  </si>
  <si>
    <t>BRS6 F20</t>
  </si>
  <si>
    <t>Capability to manage records.</t>
  </si>
  <si>
    <t>Does the system have capability to manage records?.</t>
  </si>
  <si>
    <t>BRS6 F21</t>
  </si>
  <si>
    <t>Capability to perform digital asset management.</t>
  </si>
  <si>
    <t>Does the system have capability to perform digital asset management?.</t>
  </si>
  <si>
    <t>BRS6 F22</t>
  </si>
  <si>
    <t>Capability to perform digital rights management.</t>
  </si>
  <si>
    <t>Does the system have capability to perform digital rights management?.</t>
  </si>
  <si>
    <t>BRS7 G1</t>
  </si>
  <si>
    <t>Ability to create the work flow.</t>
  </si>
  <si>
    <t>Does the system allow a user to be able  to create the work flow?.</t>
  </si>
  <si>
    <t>BRS7 G2</t>
  </si>
  <si>
    <t>Ability to manage the workflows.</t>
  </si>
  <si>
    <t>Does the system allow the user to be able to manage the workflows.</t>
  </si>
  <si>
    <t>BRS7 G3</t>
  </si>
  <si>
    <t>Capability to do parallel workflow activities.</t>
  </si>
  <si>
    <t>Does the system allow the user to do parallel workflow activities?.</t>
  </si>
  <si>
    <t>BRS7 G4</t>
  </si>
  <si>
    <t xml:space="preserve">Manage project work flow and transmittals
  *Document controller configure/ issuing transmittal
 * End user receive transmittal notification by an e-mail
 *Acknowledge transmittal
 *Respond and comment on transmittal.
</t>
  </si>
  <si>
    <t xml:space="preserve">Can the user manage project work flow and transmittals?
Can the document controller configure/ issuing transmittal?
Can the end user receive transmittal notification by an e-mail?
Can the user acknowledge transmittal?
Can the user respond and comment on transmittal?.
</t>
  </si>
  <si>
    <t>BRS7 G5</t>
  </si>
  <si>
    <t>Can the system have capability to do custom workflow (Workflow following any order and defined workflow)?. 
Can the system have capability to allow required work flow to be configured and used as per related processes. This should include document management, engineering change management and stakeholder requirements management?.</t>
  </si>
  <si>
    <t>BRS7 G6</t>
  </si>
  <si>
    <t>Capability to categorise workflows into collections and including a search bar to quickly locate them by name.</t>
  </si>
  <si>
    <t>Can the system categorise workflows into collections and including a search bar to quickly locate them by name?.</t>
  </si>
  <si>
    <t>BRS7 G7</t>
  </si>
  <si>
    <t>Ability to assign people to specific activities.</t>
  </si>
  <si>
    <t>Can the system assign people to specific activities?.</t>
  </si>
  <si>
    <t>BRS7 G8</t>
  </si>
  <si>
    <t>Ability to send notifications via email or push notifications to remind of upcoming approvals.</t>
  </si>
  <si>
    <t>Can the system send notifications via email or push notifications to remind of upcoming approvals?.</t>
  </si>
  <si>
    <t>BRS7 G9</t>
  </si>
  <si>
    <t>Track details, history and audit trails activity regarding specific tasks.</t>
  </si>
  <si>
    <t>Can the system track details, history and audit trails activity regarding specific tasks?.</t>
  </si>
  <si>
    <t>BRS7 G10</t>
  </si>
  <si>
    <t>Ability to re-assign/redirect the workflow activity.</t>
  </si>
  <si>
    <t>Can the system re-assign/redirect the workflow activity?.</t>
  </si>
  <si>
    <t>BRS7 G11</t>
  </si>
  <si>
    <t>Modified documents need to be checked in by the user in order for the most recent changes to be made available to all users and allow other users to make changes, if required.</t>
  </si>
  <si>
    <t>Does the system allow modified documents need to be checked in by the user in order for the most recent changes to be made available to all users and allow other users to make changes, if required?.</t>
  </si>
  <si>
    <t>BRS7 G12</t>
  </si>
  <si>
    <t>Capability to review and approve workflows.</t>
  </si>
  <si>
    <t>Does the system enable a user to review and approve workflows?.</t>
  </si>
  <si>
    <t>BRS7 G13</t>
  </si>
  <si>
    <t>Capability to implement project delivery workflows.</t>
  </si>
  <si>
    <t>Does the system enable a user to implement project delivery workflows?.</t>
  </si>
  <si>
    <t>BRS7 G14</t>
  </si>
  <si>
    <t>Provide authorization workflow management as per delegation of authority.</t>
  </si>
  <si>
    <t>Does the system provide authorization workflow management as per delegation of authority?.</t>
  </si>
  <si>
    <t>Revision and version management</t>
  </si>
  <si>
    <t>BRS8 H1</t>
  </si>
  <si>
    <t>Search and open existing document identified for editing.</t>
  </si>
  <si>
    <t>Does the system have capability to search and open existing document identified for editing?.</t>
  </si>
  <si>
    <t>BRS8 H2</t>
  </si>
  <si>
    <t>Capability to check out the document.</t>
  </si>
  <si>
    <t>Does the system have capability to check out the document.</t>
  </si>
  <si>
    <t>BRS8 H3</t>
  </si>
  <si>
    <t>Capability to apply changes to the document.</t>
  </si>
  <si>
    <t>Does the system have capability to apply changes to the document?.</t>
  </si>
  <si>
    <t>BRS8 H4</t>
  </si>
  <si>
    <t>Capability to save the document with the new version number adding comments to the changes applied and check-in the document.</t>
  </si>
  <si>
    <t>Does the system have capability to save the document with the new version number adding comments to the changes applied and check-in the document?</t>
  </si>
  <si>
    <t>BRS8 H5</t>
  </si>
  <si>
    <t>Delete active version and select any versions.</t>
  </si>
  <si>
    <t>Does the system have capability to delete active version and select any versions?.</t>
  </si>
  <si>
    <t>BRS8 H6</t>
  </si>
  <si>
    <t xml:space="preserve">Notification messaging with an e –mail for functions such as:
a.New revision
b. Workflow state changes
</t>
  </si>
  <si>
    <t xml:space="preserve">Does the system have capability for notification messaging with an e –mail for functions such as?:
a.New revision
b. Workflow state changes
</t>
  </si>
  <si>
    <t>BRS8 H7</t>
  </si>
  <si>
    <t>Ability to check the document back into the server and allow other users to open the document for editing.</t>
  </si>
  <si>
    <t>Does the system have ability to check the document back into the server and allow other users to open the document for editing?.</t>
  </si>
  <si>
    <t>BRS8 H8</t>
  </si>
  <si>
    <t xml:space="preserve">The system to send an email notification to:
a. Remind the user to check in the document, after a specified period of time, usually about a week;
b. Notify the responsible party that the document has not been checked in, after the maximum time period has expired. In most cases escalation should happen if the document has been checked out for over a week, however in the case of working directories the time period will be daily;
c. All affected users when a new / updated configuration is loaded onto the system; and
d. Inform all people involved in a project, when there is an update in any of the related project documents. 
</t>
  </si>
  <si>
    <t xml:space="preserve">Can the system to send an email notification to?:
a. Remind the user to check in the document, after a specified period of time, usually about a week;
b. Notify the responsible party that the document has not been checked in, after the maximum time period has expired. In most cases escalation should happen if the document has been checked out for over a week, however in the case of working directories the time period will be daily;
c. All affected users when a new / updated configuration is loaded onto the system; and
d. Inform all people involved in a project, when there is an update in any of the related project documents. 
</t>
  </si>
  <si>
    <t>BRS8 H9</t>
  </si>
  <si>
    <t>Protect drawings to prevent two changes to happen on the same version.</t>
  </si>
  <si>
    <t>Does the system protect drawings to prevent two changes to happen on the same version.</t>
  </si>
  <si>
    <t>Manage reports</t>
  </si>
  <si>
    <t>BRS9 I1</t>
  </si>
  <si>
    <t>Capability to create standard reports.</t>
  </si>
  <si>
    <t>Does the system have capability to create standard reports?.</t>
  </si>
  <si>
    <t>BRS9 I2</t>
  </si>
  <si>
    <t>The solution should allow users to customise or configure reports as per user defined needs.</t>
  </si>
  <si>
    <t>Does the system allow users to customise or configure reports as per user defined needs?.</t>
  </si>
  <si>
    <t>BRS9 I3</t>
  </si>
  <si>
    <t xml:space="preserve">Ability to publish publicly /privately web based reports on the system and local PC. </t>
  </si>
  <si>
    <t xml:space="preserve">Does the system have ability to publish publicly /privately web based reports on the system and local PC?. </t>
  </si>
  <si>
    <t>BRS9 I4</t>
  </si>
  <si>
    <t xml:space="preserve">Generate standard reports on pre- defined frequencies. </t>
  </si>
  <si>
    <t xml:space="preserve">Does the system generate standard reports on pre- defined frequencies? </t>
  </si>
  <si>
    <t>BRS9 I5</t>
  </si>
  <si>
    <t>Download and save reports on local PC.</t>
  </si>
  <si>
    <t>Does the system have capability to download and save reports on local PC?</t>
  </si>
  <si>
    <t>BRS9 I6</t>
  </si>
  <si>
    <t xml:space="preserve">The following reports are required:
a. Weekly reports, indicating all the documents that are checked out, how long it has been checked out, name of the person who has check out the document by and any comments added.
b. A dashboard overview of all documents flagged as being edited; along with its high-level status. i.e. within allocated time / overdue / escalated.
c. A dashboard overview of all documents that are flagged as being checked out for edited, versus the allocated user.
d. A design base completeness report, which indicates what documents are missing, per as-built folder, against a predefined required documents checklist.
</t>
  </si>
  <si>
    <t xml:space="preserve">Can the system provide the following reports as required by business?:
a. Weekly reports, indicating all the documents that are checked out, how long it has been checked out, name of the person who has check out the document by and any comments added.
b. A dashboard overview of all documents flagged as being edited; along with its high-level status. i.e. within allocated time / overdue / escalated.
c. A dashboard overview of all documents that are flagged as being checked out for edited, versus the allocated user.
d. A design base completeness report, which indicates what documents are missing, per as-built folder, against a predefined required documents checklist.
</t>
  </si>
  <si>
    <t>Manage engineerig services</t>
  </si>
  <si>
    <t>Manage engineering services</t>
  </si>
  <si>
    <t>BRS10 J1</t>
  </si>
  <si>
    <t>Capability to share and save files.</t>
  </si>
  <si>
    <t>Does the system have capability to share and save files?.</t>
  </si>
  <si>
    <t>BRS10 J2</t>
  </si>
  <si>
    <t>Capability to access, view, share and save engineering application files.</t>
  </si>
  <si>
    <t>Does the system have capability to access, view, share and save engineering application files?.</t>
  </si>
  <si>
    <t>BRS10 J3</t>
  </si>
  <si>
    <t>Ability to view engineering models and mark PDF’s.</t>
  </si>
  <si>
    <t>Does the system allow the user ability to view engineering models and mark PDF’s?.</t>
  </si>
  <si>
    <t>BRS10 J4</t>
  </si>
  <si>
    <t>Capability to receive, send and manage transmittals and submittals.</t>
  </si>
  <si>
    <t>Does the system have capability to receive, send and manage transmittals and submittals?.</t>
  </si>
  <si>
    <t>BRS10 J5</t>
  </si>
  <si>
    <t>Capability to report, manage and resolve engineering challenges.</t>
  </si>
  <si>
    <t>Does the system have capability to report, manage and resolve engineering challenges?.</t>
  </si>
  <si>
    <t>BRS10 J6</t>
  </si>
  <si>
    <t>Capability to collect, manages, view and approve engineering field data.</t>
  </si>
  <si>
    <t>Does the system have capability to collect, manages, view and approve engineering field data?.</t>
  </si>
  <si>
    <t>BRS10 J7</t>
  </si>
  <si>
    <t>Capability to access and gain insight on past, current and future engineering performance.</t>
  </si>
  <si>
    <t>Does the system have capability to access and gain insight on past, current and future engineering performance?.</t>
  </si>
  <si>
    <t>Manage collaboration services</t>
  </si>
  <si>
    <t>BRS11 K1</t>
  </si>
  <si>
    <t>Capability to access or and read-only to design integration content.</t>
  </si>
  <si>
    <t>Does the system have capability to access or and read-only to design integration content?.</t>
  </si>
  <si>
    <t>BRS11 K2</t>
  </si>
  <si>
    <t>Capability to check in/out with design integration content.</t>
  </si>
  <si>
    <t>Does the system have capability to check in/out with design integration content?.</t>
  </si>
  <si>
    <t>BRS11 K4</t>
  </si>
  <si>
    <t>Capability to collect data from engineering fields.</t>
  </si>
  <si>
    <t>Does the system have capability to collect data from engineering fields?.</t>
  </si>
  <si>
    <t>Manage design integration</t>
  </si>
  <si>
    <t>BRS12 L1</t>
  </si>
  <si>
    <t>Capability to integrate engineering applications.</t>
  </si>
  <si>
    <t>Does the system have capability to integrate engineering applications?.</t>
  </si>
  <si>
    <t>BRS12 L2</t>
  </si>
  <si>
    <t>Capability to automate title block generation.</t>
  </si>
  <si>
    <t>Does the system have capability to automate title block generation?.</t>
  </si>
  <si>
    <t>BRS12 L3</t>
  </si>
  <si>
    <t>Capability to manage dependencies and references.</t>
  </si>
  <si>
    <t>Does the system have capability to manage dependencies and references?.</t>
  </si>
  <si>
    <t>BRS12 L4</t>
  </si>
  <si>
    <t>Capability to manage drafting, modelling project and industry standards.</t>
  </si>
  <si>
    <t>Does the system have capability to manage drafting, modelling project and industry standards?.</t>
  </si>
  <si>
    <t>BRS12 L5</t>
  </si>
  <si>
    <t>Capability to manage work spaces</t>
  </si>
  <si>
    <t>Does the system have capability to manage work spaces?</t>
  </si>
  <si>
    <t>BRS12 L6</t>
  </si>
  <si>
    <t xml:space="preserve">Capability to create and manage specifications. </t>
  </si>
  <si>
    <t xml:space="preserve">Does the system have capability to create and manage specifications?. </t>
  </si>
  <si>
    <t>BRS12 L7</t>
  </si>
  <si>
    <t>Capability to leverage delta file transfer and caching.</t>
  </si>
  <si>
    <t>Does the system have capability to leverage delta file transfer and caching?.</t>
  </si>
  <si>
    <t>Migration management</t>
  </si>
  <si>
    <t>BRS30 DD1</t>
  </si>
  <si>
    <t>Provide migration toolset to import data from the current system to the new system.</t>
  </si>
  <si>
    <t xml:space="preserve">Does the system have capability to provide migration toolset to import data from the current system to the new system? </t>
  </si>
  <si>
    <t>BRS30 DD2</t>
  </si>
  <si>
    <t>Capability for the audit trail for migration, errors, exception report and for fixing.</t>
  </si>
  <si>
    <t>Does the system have capability for the audit trail for migration, errors, exception report and for fixing?.</t>
  </si>
  <si>
    <t>BRS30 DD3</t>
  </si>
  <si>
    <t>Capability to allow the form rebuild for all current workflow.</t>
  </si>
  <si>
    <t>Does the system have capability to allow the form rebuild for all current workflow?.</t>
  </si>
  <si>
    <t xml:space="preserve"> Perform structural design(Gx)</t>
  </si>
  <si>
    <t>Perform structural design</t>
  </si>
  <si>
    <t>BRS13  M1</t>
  </si>
  <si>
    <t xml:space="preserve">Capability to implement building information management (BIM) capability for building maintenance. </t>
  </si>
  <si>
    <t xml:space="preserve">Does the system have the capability to implement building information management (BIM) for building maintenance?. </t>
  </si>
  <si>
    <t>BRS13  M2</t>
  </si>
  <si>
    <t>Capability to perform asset reliability management</t>
  </si>
  <si>
    <t>Does the system have the capability to perform asset reability management?.</t>
  </si>
  <si>
    <t>Perform structural analysis(Gx)</t>
  </si>
  <si>
    <t>Perform structural analysis</t>
  </si>
  <si>
    <t>BRS14 N1</t>
  </si>
  <si>
    <t xml:space="preserve">Capability to perform the following types of analysis in 2D and 3D:
a. Linear Analysis
b. P-Delta/ Second order analysis
c. Non-linear analysis
d. Buckling analysis
e. Dynamic analysis (Modal, seismic, harmonic).
f. Response spectra analysis
g. Time history analysis
h. Creep analysis
i. Shrinkage analysis
j. Fatigue analysis
k. Pushover analysis
</t>
  </si>
  <si>
    <t xml:space="preserve">Does the system have the capability to perform the following types of analysis in 2D and 3D?:
a. Linear Analysis
b. P-Delta/ Second order analysis
c. Non-linear analysis
d. Buckling analysis
e. Dynamic analysis (Modal, seismic, harmonic).
f. Response spectra analysis
g. Time history analysis
h. Creep analysis
i. Shrinkage analysis
j. Fatigue analysis
k. Pushover analysis
</t>
  </si>
  <si>
    <t>BRS14 N2</t>
  </si>
  <si>
    <t xml:space="preserve">Ability to create and analyse the following element types:
a. Beam elements (Straight, and curved and tapered)
b. Plate, shell and membrane elements
c. Plane stress and plane strain elements
d. Solid and tetrahedral elements
e. Contact elements
f. Composite elements
g. Cable elements
h. Library of standard sections profiles in SA
</t>
  </si>
  <si>
    <t xml:space="preserve">Does the system have the capability to create and analyse the following element types?:
a. Beam elements (Straight, and curved and tapered)
b. Plate, shell and membrane elements
c. Plane stress and plane strain elements
d. Solid and tetrahedral elements
e. Contact elements
f. Composite elements
g. Cable elements
h. Library of standard sections profiles in SA
</t>
  </si>
  <si>
    <t>BRS14 N3</t>
  </si>
  <si>
    <t xml:space="preserve">Capability to create and analyse the following material types:
a. Concrete
b. Steel
c. Timber
d. Aluminium
e. Customised materials
</t>
  </si>
  <si>
    <t xml:space="preserve">Does the system have the capability to create and analyse the following material types?:
a. Concrete
b. Steel
c. Timber
d. Aluminium
e. Customised materials
</t>
  </si>
  <si>
    <t>BRS14 N4</t>
  </si>
  <si>
    <t>Capability for interactive model generation.</t>
  </si>
  <si>
    <t>Does the system have the capability for interactive model generation?.</t>
  </si>
  <si>
    <t>BRS14 N5</t>
  </si>
  <si>
    <t xml:space="preserve">Capability to generate automesh. </t>
  </si>
  <si>
    <t xml:space="preserve">Does the system have the capability to generate automesh?. </t>
  </si>
  <si>
    <t>BRS14 N6</t>
  </si>
  <si>
    <t>Capability to select profiles from the South African section profile database.</t>
  </si>
  <si>
    <t>Does the system have the capability to select profiles from the South African section profile database?.</t>
  </si>
  <si>
    <t>BRS14 N7</t>
  </si>
  <si>
    <t>Capability to custom section input.</t>
  </si>
  <si>
    <t>Does the system have the capability to custom section input?.</t>
  </si>
  <si>
    <t>BRS14 N8</t>
  </si>
  <si>
    <t>Capability to analyse a general section property.</t>
  </si>
  <si>
    <t>Does the system have the capability to analyse a general section property?.</t>
  </si>
  <si>
    <t>BRS14 N9</t>
  </si>
  <si>
    <t>Capability to generate wind loading.</t>
  </si>
  <si>
    <t>Does the system have the capability to generate wind loading?.</t>
  </si>
  <si>
    <t>BRS14 N10</t>
  </si>
  <si>
    <t>Capability to automatically generate design envelopes (Bending, Shear, Torsion).</t>
  </si>
  <si>
    <t>Does the system have the capability to automatically generate design envelopes (Bending, Shear, Torsion)?.</t>
  </si>
  <si>
    <t>BRS14 N11</t>
  </si>
  <si>
    <t xml:space="preserve">Capability to import architectural drawing/models to develop 3D structural models for analysis and later be used for relevant designs. </t>
  </si>
  <si>
    <t xml:space="preserve">Does the system have the capability to import architectural drawing/models to develop 3D structural models for analysis and later be used for relevant designs?. </t>
  </si>
  <si>
    <t>BRS14 N12</t>
  </si>
  <si>
    <t>Capability to export design loads/stresses to design modules.</t>
  </si>
  <si>
    <t>Does the system have the capability to export design loads/stresses to design modules?.</t>
  </si>
  <si>
    <t>BRS14 N13</t>
  </si>
  <si>
    <t>Capability to assigned spring supports and prescribed displacements.</t>
  </si>
  <si>
    <t>Does the system have the capability to assigned spring supports and prescribed displacements?.</t>
  </si>
  <si>
    <t>BRS14 N14</t>
  </si>
  <si>
    <t>Capability to release nodes in any degree of freedom and to vary stiffness at nodes.</t>
  </si>
  <si>
    <t>Does the system have the capability to release nodes in any degree of freedom and to vary stiffness at nodes?.</t>
  </si>
  <si>
    <t>BRS14 N15</t>
  </si>
  <si>
    <t>Capability to analyse the structure in accordance with SANS and Eurocode loading codes for seismic and wind actions to structure.</t>
  </si>
  <si>
    <t>Does the system have the capability to analyse the structure in accordance with SANS and Eurocode loading codes for seismic and wind actions to structure?.</t>
  </si>
  <si>
    <t>BRS14 N16</t>
  </si>
  <si>
    <t xml:space="preserve">Capability for a CAD integrated modelling environment that provides bidirectional, direct and associative interfaces which allow the user to alter the design parameters or dimensioning without needing to reapply loads, supports or re-specify boundary conditions. </t>
  </si>
  <si>
    <t xml:space="preserve">Does the system have the capability for a CAD integrated modelling environment that provides bidirectional, direct and associative interfaces which allow the user to alter the design parameters or dimensioning without needing to reapply loads, supports or re-specify boundary conditions?. </t>
  </si>
  <si>
    <t>BRS14 N17</t>
  </si>
  <si>
    <t>Capability to allow the user to modify dimensions of a structure, without requiring remodelling the structure.
a. The user can use native CAD geometry directly, without requiring translation of intermediate geometry formats. 
b. The model is not built up from elementary nodal level by the user, but instead the program uses a 3D CAD model to generate elements as required.
 </t>
  </si>
  <si>
    <t>Does the system have the capability  to allow the user to modify dimensions of a structure, without requiring remodelling the structure?.
Can the user can use native CAD geometry directly, without requiring translation of intermediate geometry formats?. 
The model is not built up from elementary nodal level by the user, can the program uses a 3D CAD model to generate elements as required?.
 </t>
  </si>
  <si>
    <t>Perform concrete design(Gx)</t>
  </si>
  <si>
    <t>Perform concrete design</t>
  </si>
  <si>
    <t>BRS15 O1</t>
  </si>
  <si>
    <t>Capability to perform the concrete member design of beams, slabs, columns, foundations, retaining walls and pile caps.</t>
  </si>
  <si>
    <t>Does the system have the capability to perform the concrete member design of beams, slabs, columns, foundations, retaining walls and pile caps?.</t>
  </si>
  <si>
    <t>BRS15 O2</t>
  </si>
  <si>
    <t>Capability to perform crack width (bending and thermal) design.</t>
  </si>
  <si>
    <t>Does the system have the capability to perform crack width (bending and thermal) design?.</t>
  </si>
  <si>
    <t>BRS15 O3</t>
  </si>
  <si>
    <t>Capability to perform punching shear design.</t>
  </si>
  <si>
    <t>Does the system have the capability to perform punching shear design?.</t>
  </si>
  <si>
    <t>BRS15 O4</t>
  </si>
  <si>
    <t>Capability to perform pre-stressed member design.</t>
  </si>
  <si>
    <t>Does the system have the capability to perform pre-stressed member design?.</t>
  </si>
  <si>
    <t>BRS15 O5</t>
  </si>
  <si>
    <t>Capability to perform a custom section design.</t>
  </si>
  <si>
    <t>Does the system have the capability to perform a custom section design?.</t>
  </si>
  <si>
    <t>BRS15 O6</t>
  </si>
  <si>
    <t>Capability to design concrete member sections for flexure, axial, shear, torsion and deflection in accordance to SANS and Eurocode standards.</t>
  </si>
  <si>
    <t>Does the system have the capability to design concrete member sections for flexure, axial, shear, torsion and deflection in accordance to SANS and Eurocode standards?.</t>
  </si>
  <si>
    <t>BRS15 O7</t>
  </si>
  <si>
    <t>Capability to model reinforced concrete shapes such as concrete beams, columns, slabs, walls, spread footings, and continuous footings, all with parametric behaviour. Changes to the concrete shape cause the rebar to adjust automatically.</t>
  </si>
  <si>
    <t>Does the system have the capability to model reinforced concrete shapes such as concrete beams, columns, slabs, walls, spread footings, and continuous footings, all with parametric behaviour. 
Can the system allow changes to the concrete shape cause the rebar to adjust automatically?.</t>
  </si>
  <si>
    <t>BRS15 O8</t>
  </si>
  <si>
    <t>Capability to model complex reinforced concrete shapes, including curves, sloping, or non-orthogonal shapes.</t>
  </si>
  <si>
    <t>Does the system have the capability to model complex reinforced concrete shapes, including curves, sloping, or non-orthogonal shapes?.</t>
  </si>
  <si>
    <t>BRS15 O9</t>
  </si>
  <si>
    <t>Capability to generate calculation reports.</t>
  </si>
  <si>
    <t>Does the system have the capability  to generate calculation reports?.</t>
  </si>
  <si>
    <t>BRS15 O10</t>
  </si>
  <si>
    <t>Capability to generate engineering sketches.</t>
  </si>
  <si>
    <t>Does the system have the capability to generate engineering sketches?.</t>
  </si>
  <si>
    <t>BRS15 O11</t>
  </si>
  <si>
    <t>Develop bending schedules.</t>
  </si>
  <si>
    <t>BRS15 O12</t>
  </si>
  <si>
    <t xml:space="preserve">Capability to generate Bill of Materials, which includes quantities, cut lengths, member profiles. </t>
  </si>
  <si>
    <t xml:space="preserve">Does the system have the capability to generate Bill of Materials, which includes quantities, cut lengths, member profiles?. </t>
  </si>
  <si>
    <t>BRS15 O13</t>
  </si>
  <si>
    <t>Capability to interface with analysis model.</t>
  </si>
  <si>
    <t>Does the system have the capability to interface with analysis model?.</t>
  </si>
  <si>
    <t>BRS15 O14</t>
  </si>
  <si>
    <t xml:space="preserve">Capability to produce rebar placing drawings, including sections, plans, details, bar bending schedules, material take-offs and beam/column/footing schedules, all based on the 3D model. </t>
  </si>
  <si>
    <t xml:space="preserve">Does the system have the capability to produce rebar placing drawings, including sections, plans, details, bar bending schedules, material take-offs and beam/column/footing schedules, all based on the 3D model?. </t>
  </si>
  <si>
    <t>Perform geotechnical engineering(Gx)</t>
  </si>
  <si>
    <t>Perform geotechnical engineering</t>
  </si>
  <si>
    <t>BRS16 P1</t>
  </si>
  <si>
    <t>Does the system provide capability to monitor rock performance and stability?.</t>
  </si>
  <si>
    <t>Perform steelwork design(Gx)</t>
  </si>
  <si>
    <t>Perform steelwork design</t>
  </si>
  <si>
    <t>BRS17 Q1</t>
  </si>
  <si>
    <t>Capability to perform steelwork design.</t>
  </si>
  <si>
    <t>Does the system provide capability to perform steelwork design.</t>
  </si>
  <si>
    <t>BRS18 R1</t>
  </si>
  <si>
    <t xml:space="preserve">Capability to perform the following design checks?: 
Cross and longitudinal bending
b. Shear
c. Axial force
d. Torsion
e. Combined bending, shear, axial force and torsion
f. Interaction check for different conditions.
</t>
  </si>
  <si>
    <t xml:space="preserve">Does the system provide capability to perform the following design checks?: 
Cross and longitudinal bending
b. Shear
c. Axial force
d. Torsion
e. Combined bending, shear, axial force and torsion
f. Interaction check for different conditions.
</t>
  </si>
  <si>
    <t>BRS18 R2</t>
  </si>
  <si>
    <t>Capability to analyse members exposed to elevated temperatures.</t>
  </si>
  <si>
    <t>Does the system provide capability to analyse members exposed to elevated temperatures?.</t>
  </si>
  <si>
    <t>BRS18 R3</t>
  </si>
  <si>
    <t>Capability to analyse deflection.</t>
  </si>
  <si>
    <t>Does the system provide capability to analyse deflection?.</t>
  </si>
  <si>
    <t>BRS18 R4</t>
  </si>
  <si>
    <t>Capability to perform crane gantry girder analysis and design.</t>
  </si>
  <si>
    <t>Does the system provide capability to perform crane gantry girder analysis and design?.</t>
  </si>
  <si>
    <t>BRS18 R5</t>
  </si>
  <si>
    <t xml:space="preserve">Capability to design in accordance with:
a. SANS 10162-1 and 2, 
b. Eurocodes 1, 2 and 3
c. British Standard 
</t>
  </si>
  <si>
    <t xml:space="preserve">Does the system provide capability to design in accordance with?:
a. SANS 10162-1 and 2, 
b. Eurocodes 1, 2 and 3
c. British Standard 
</t>
  </si>
  <si>
    <t>BRS18 R6</t>
  </si>
  <si>
    <t xml:space="preserve">Capability to perform connection design, which includes the following as minimum:
Using member forces extracted from the analytical model
b. Allow for custom loading
c. Base plate design
d. Beam column connections (pinned and fixed) design
e. Fin plate design
f. End plate (pinned and fixed) design
g. Haunch connection design
h. Bracing connections design
i. Welding design
j. Beam /Column splice connections design
k. Gusset plates design
l. Double angle web cleats design
</t>
  </si>
  <si>
    <t xml:space="preserve">Does the system provide capability to perform connection design, which includes the following as minimum?:
Using member forces extracted from the analytical model
b. Allow for custom loading
c. Base plate design
d. Beam column connections (pinned and fixed) design
e. Fin plate design
f. End plate (pinned and fixed) design
g. Haunch connection design
h. Bracing connections design
i. Welding design
j. Beam /Column splice connections design
k. Gusset plates design
l. Double angle web cleats design
</t>
  </si>
  <si>
    <t>BRS18 R7</t>
  </si>
  <si>
    <t>Capability to develop bill of materials/bill of quantities.</t>
  </si>
  <si>
    <t>Does the system provide capability to develop bill of materials/bill of quantities?.</t>
  </si>
  <si>
    <t>BRS18 R8</t>
  </si>
  <si>
    <t>Capability to analyse custom sections.</t>
  </si>
  <si>
    <t>Does the system provide capability to analyse custom sections?.</t>
  </si>
  <si>
    <t>BRS18 R9</t>
  </si>
  <si>
    <t xml:space="preserve">Generate calculation reports, including connection diagrams. </t>
  </si>
  <si>
    <t xml:space="preserve">Does the system provide capability  to generate calculation reports, including connection diagrams?. </t>
  </si>
  <si>
    <t>BRS18 R10</t>
  </si>
  <si>
    <t>Generate engineering design sketches.</t>
  </si>
  <si>
    <t>Does the system provide capability  to generate engineering design sketches?.</t>
  </si>
  <si>
    <t>BRS18 R11</t>
  </si>
  <si>
    <t xml:space="preserve">Capability to interface with analysis model. </t>
  </si>
  <si>
    <t xml:space="preserve">Does the system provide capability to interface with analysis model? </t>
  </si>
  <si>
    <t>BRS18 R12</t>
  </si>
  <si>
    <t>Capability to create layouts/ legend showing allocated connection and member names/ groups.</t>
  </si>
  <si>
    <t>Does the system provide capability to create layouts/ legend showing allocated connection and member names/ groups?.</t>
  </si>
  <si>
    <t>BRS18 R13</t>
  </si>
  <si>
    <t>Capability to produce drawings for all steel shapes, connections, and plate-work from the 3D model. Easily create comprehensive drawings including dimensions, notes, labels, and part lists. Any out-of-date drawings are automatically updated based on changes to the 3D model.</t>
  </si>
  <si>
    <t>Does the system provide capability to produce drawings for all steel shapes, connections, and plate-work from the 3D model?. 
Can the system easily create comprehensive drawings including dimensions, notes, labels, and part lists?.
Can the system  automatically update  any out-of-date drawings based on changes to the 3D model?.</t>
  </si>
  <si>
    <t>Perform bridge design(Gx)</t>
  </si>
  <si>
    <t>Perform bridge design</t>
  </si>
  <si>
    <t>BRS19 S1</t>
  </si>
  <si>
    <t>Capability to perform bridge modelling.</t>
  </si>
  <si>
    <t>Does the system provide capability to perform bridge modelling?.</t>
  </si>
  <si>
    <t>BRS19 S2</t>
  </si>
  <si>
    <t>Capability to do analysis for bridge design.</t>
  </si>
  <si>
    <t>Does the system provide capability to do analysis for bridge design?.</t>
  </si>
  <si>
    <t>BRS19 S3</t>
  </si>
  <si>
    <t>Capability to capture roadway geometry and topography.</t>
  </si>
  <si>
    <t>Does the system provide capability to capture roadway geometry and topography?.</t>
  </si>
  <si>
    <t>BRS19 S4</t>
  </si>
  <si>
    <t>Capability to design and analyse concrete and steel bridges.</t>
  </si>
  <si>
    <t>Does the system provide capability to design and analyse concrete and steel bridges?.</t>
  </si>
  <si>
    <t>BRS19 S5</t>
  </si>
  <si>
    <t>Capability to generate detail reports.</t>
  </si>
  <si>
    <t>Does the system provide capability to generate detail reports?.</t>
  </si>
  <si>
    <t>BRS19 S6</t>
  </si>
  <si>
    <t>Capability to create 3D and 2D drawings for sections, elevations plans.</t>
  </si>
  <si>
    <t>Does the system provide capability to create 3D and 2D drawings for sections, elevations plans?.</t>
  </si>
  <si>
    <t>BRS19 S7</t>
  </si>
  <si>
    <t xml:space="preserve">Capability to develop detail rebar schedules, quantities and drawings using the ability to integrate with structures software. </t>
  </si>
  <si>
    <t xml:space="preserve">Does the system provide capability to develop detail rebar schedules, quantities and drawings using the ability to integrate with structures software?. </t>
  </si>
  <si>
    <t>BRS19 S8</t>
  </si>
  <si>
    <t>Capability to perform bridge clash detection.</t>
  </si>
  <si>
    <t>Does the system provide capability to perform bridge clash detection?.</t>
  </si>
  <si>
    <t>BRS19 S9</t>
  </si>
  <si>
    <t>Capability to perform sequence construction and phasing.</t>
  </si>
  <si>
    <t>Does the system provide capability to perform sequence construction and phasing?.</t>
  </si>
  <si>
    <t>Perform masonry design(Gx)</t>
  </si>
  <si>
    <t>Perform masonry design</t>
  </si>
  <si>
    <t>BRS20 T1</t>
  </si>
  <si>
    <t>Capability to perform masonry design.</t>
  </si>
  <si>
    <t>Does the system provide capability to perform masonry design?.</t>
  </si>
  <si>
    <t>BRS20 T2</t>
  </si>
  <si>
    <t>Does the system provide capability to generate calculation reports?.</t>
  </si>
  <si>
    <t>BRS20 T3</t>
  </si>
  <si>
    <t>Capability to generate design sketches.</t>
  </si>
  <si>
    <t>Does the system provide capability to generate design sketches?.</t>
  </si>
  <si>
    <t>BRS20 T4</t>
  </si>
  <si>
    <t>Capability to generate Bill of Quantities.</t>
  </si>
  <si>
    <t>Does the system provide capability togenerate Bill of Quantities?.</t>
  </si>
  <si>
    <t>BRS20 T5</t>
  </si>
  <si>
    <t xml:space="preserve">Capability to design the following for all loading types incl. live, dead, seismic, wind, explosion/ blast forces: 
a. Stiffened and unstiffened single-leaf and cavity walls;
b. Variable support conditions, including partially fixed;
c. Switch between design codes (SANS, Eurocodes and British Standards) to compare results;
d. Concentrated vertical load analysis and design;
e. Add lateral line loads at any point on the wall;
f. Load bearing and infill wall panels;
g. Opening span direction options;
h. Piers in tension or compression;
i. In-plane loads for shear walls;
j. Include multiple wind posts; 
k. Masonry walls and columns.
</t>
  </si>
  <si>
    <t xml:space="preserve">Does the system provide capability to design the following for all loading types incl. live, dead, seismic, wind, explosion/ blast forces: 
a. Stiffened and unstiffened single-leaf and cavity walls;
b. Variable support conditions, including partially fixed;
c. Switch between design codes (SANS, Eurocodes and British Standards) to compare results;
d. Concentrated vertical load analysis and design;
e. Add lateral line loads at any point on the wall;
f. Load bearing and infill wall panels;
g. Opening span direction options;
h. Piers in tension or compression;
i. In-plane loads for shear walls;
j. Include multiple wind posts; 
k. Masonry walls and columns.
</t>
  </si>
  <si>
    <t>Perform advanced structural analysis</t>
  </si>
  <si>
    <t>BRS21 U1</t>
  </si>
  <si>
    <t xml:space="preserve">The advanced structural analysis software/program further has the following functionality:
a. Ability to analyse effect of temperature loads, 
b. Ability to transfer heat between elements exposed to different temperature conditions.
c. Ability to accurately determine the thermally induced stresses due to increase temperature conditions in bodies that are fully or partially restrained.
</t>
  </si>
  <si>
    <t xml:space="preserve">Does the system provide capability  and functionality to perform the advanced structural analysis software/program?
Does the system provide capability to analyse effect of temperature loads? 
Does the system provide capability to transfer heat between elements exposed to different temperature conditions?.
Does the system provide capability to accurately determine the thermally induced stresses due to increase temperature conditions in bodies that are fully or partially restrained?.
</t>
  </si>
  <si>
    <t>BRS21 U2</t>
  </si>
  <si>
    <t>Capability to perform load analysis of loose or partially connected bodies contained in a structure subjected to non-linear and non-static loads,
a. For example seismic load analysis of water or solids containing structure, such as load imposed onto structure from coal in a silo during a seismic event.</t>
  </si>
  <si>
    <t>Does the system provide capability to perform load analysis of loose or partially connected bodies contained in a structure subjected to non-linear and non-static loads?,
a. For example seismic load analysis of water or solids containing structure, such as load imposed onto structure from coal in a silo during a seismic event.</t>
  </si>
  <si>
    <t>BRS21 U3</t>
  </si>
  <si>
    <t>Capability to exercise parameter and dimensioning control
a. The user can create attributes and parameters with the CAD system that is directly used to generate the FEA model, meshing or analysis. i.e. the user can create a parameter for the diameter of a cylinder. If this diameter is revised, the user can then update this parameter, whereby the FEA model is automatically updated accordingly and all relationships to the cylinder is maintained/not broken.</t>
  </si>
  <si>
    <t>Does the system provide capability to exercise parameter and dimensioning control?
Can the system allow a user to create attributes and parameters with the CAD system that is directly used to generate the FEA model, meshing or analysis?
Can the user can create a parameter for the diameter of a cylinder. If this diameter is revised, the user can then update this parameter, whereby the FEA model is automatically updated accordingly and all relationships to the cylinder is maintained/not broken?.</t>
  </si>
  <si>
    <t>BRS21 U4</t>
  </si>
  <si>
    <t>Capability to perform automatic merging of nodes when meshing complex shapes that meet/coincide, where no intervention is required from the user to align nodes between the converging shapes.</t>
  </si>
  <si>
    <t>Does the system provide capability to perform automatic merging of nodes when meshing complex shapes that meet/coincide, where no intervention is required from the user to align nodes between the converging shapes?.</t>
  </si>
  <si>
    <t>BRS21 U5</t>
  </si>
  <si>
    <t xml:space="preserve">Capability to generate boundary conditions between structures’ surfaces that are disjointed and that may collide, slide, slip or press against each other, with frictional forces accounted for and where the one body can impose a load onto and deform the adjacent body. </t>
  </si>
  <si>
    <t xml:space="preserve">Does the system provide capability to generate boundary conditions between structures’ surfaces that are disjointed and that may collide, slide, slip or press against each other, with frictional forces accounted for and where the one body can impose a load onto and deform the adjacent body?. </t>
  </si>
  <si>
    <t>BRS21 U6</t>
  </si>
  <si>
    <t>Capability to model loads as functional loads.</t>
  </si>
  <si>
    <t>Does the system provide capability to model loads as functional loads?.</t>
  </si>
  <si>
    <t>BRS21 U7</t>
  </si>
  <si>
    <t xml:space="preserve">Capability to analyse machine block foundation for dynamic loading, including rotating and reciprocating machines and soil spring options. </t>
  </si>
  <si>
    <t xml:space="preserve">Does the system provide capability to analyse machine block foundation for dynamic loading, including rotating and reciprocating machines and soil spring options?. </t>
  </si>
  <si>
    <t>BRS21 U8</t>
  </si>
  <si>
    <t>Capability to perform in-depth analysis review using dynamic graphs and detailed formulae in reports.</t>
  </si>
  <si>
    <t>Does the system provide capability to perform in-depth analysis review using dynamic graphs and detailed formulae in reports?.</t>
  </si>
  <si>
    <t>Perform artchitectural design(Gx)</t>
  </si>
  <si>
    <t>BRS22 V1</t>
  </si>
  <si>
    <t>Capability to have a built in 3D rendering option and have an ability to be export or plugin to other 3D rendering programs</t>
  </si>
  <si>
    <t>Does the system provide capability to have a built in 3D rendering option and have an ability to be export or plugin to other 3D rendering programs?</t>
  </si>
  <si>
    <t>BRS22 V2</t>
  </si>
  <si>
    <t>Capability to have tools (floor slab tool, wall tool, windows and doors tool, roof tool) these tools should allow the user to adjust measurements (heights, widths etc.) without having to draw every single line of each component in a model space.</t>
  </si>
  <si>
    <t>Does the system provide capability to have tools (floor slab tool, wall tool, windows and doors tool, roof tool) these tools should allow the user to adjust measurements (heights, widths etc.) without having to draw every single line of each component in a model space?.</t>
  </si>
  <si>
    <t>BRS22 V3</t>
  </si>
  <si>
    <t>Capability for all tools to be able to show different finishes for walls, windows, doors, floors and roofs, these are important for the concept phase where 3D modelling is done, it becomes easier for every discipline to see what exactly a building being presented by an Architect is going to look like.</t>
  </si>
  <si>
    <t>Does the system provide capability to for all tools to be able to show different finishes for walls, windows, doors, floors and roofs, these are important for the concept phase where 3D modelling is done, it becomes easier for every discipline to see what exactly a building being presented by an Architect is going to look like?.</t>
  </si>
  <si>
    <t>BRS22 V4</t>
  </si>
  <si>
    <t>Capability to generate schedules of doors and windows used in the drawing.</t>
  </si>
  <si>
    <t>Does the system provide capability to generate schedules of doors and windows used in the drawing.</t>
  </si>
  <si>
    <t>BRS22 V5</t>
  </si>
  <si>
    <t>Capability to generate schedules of floor areas, room numbers etc.</t>
  </si>
  <si>
    <t>Does the system provide capability to generate schedules of floor areas, room numbers etc?.</t>
  </si>
  <si>
    <t>BRS22 V6</t>
  </si>
  <si>
    <t>Capability to generate fenestration calculations.</t>
  </si>
  <si>
    <t>Does the system provide capability to generate fenestration calculations?.</t>
  </si>
  <si>
    <t>Perform 3D modelling technical design</t>
  </si>
  <si>
    <t>BRS23 W1</t>
  </si>
  <si>
    <t>Capability to create and modify 2D and 3D drawings.</t>
  </si>
  <si>
    <t>Does the system provide capability to create and modify 2D and 3D drawings?.</t>
  </si>
  <si>
    <t>BRS23 W2</t>
  </si>
  <si>
    <t>Capability to import 3D scans data.</t>
  </si>
  <si>
    <t>Does the system provide capability to import 3D scans data?.</t>
  </si>
  <si>
    <t>BRS23 W3</t>
  </si>
  <si>
    <t>Capability to remodel 3D scans data.</t>
  </si>
  <si>
    <t>Does the system provide capability to remodel 3D scans data?.</t>
  </si>
  <si>
    <t>BRS23 W4</t>
  </si>
  <si>
    <t>Capability to create drawings including isometrics, Piping and Instrumentation Diagram (P&amp;ID), machine and workshop drawings.</t>
  </si>
  <si>
    <t>Does the system provide capability to create drawings including isometrics, Piping and Instrumentation Diagram (P&amp;ID), machine and workshop drawings?.</t>
  </si>
  <si>
    <t>BRS23 W5</t>
  </si>
  <si>
    <t xml:space="preserve">Capability to modify element attributes including but not limited to:
a. Line weights
b. Colour
c. Line style
d. Transparency
</t>
  </si>
  <si>
    <t xml:space="preserve">Does the system provide capability to modify element attributes including but not limited to?:
a. Line weights
b. Colour
c. Line style
d. Transparency
</t>
  </si>
  <si>
    <t>BRS23 W6</t>
  </si>
  <si>
    <t>Capability to generate parts/materials list table to insert on drawings or export to excel.</t>
  </si>
  <si>
    <t>Does the system provide capability to generate parts/materials list table to insert on drawings or export to excel?.</t>
  </si>
  <si>
    <t>BRS23 W7</t>
  </si>
  <si>
    <t>Capability to create property tags and populated business data.</t>
  </si>
  <si>
    <t>Does the system provide capability to create property tags and populated business data?.</t>
  </si>
  <si>
    <t>BRS23 W8</t>
  </si>
  <si>
    <t>Capability to create catalogue cells e.g.; SANS pipe fittings, structural members from spreadsheets.</t>
  </si>
  <si>
    <t>Does the system provide capability to create catalogue cells e.g.; SANS pipe fittings, structural members from spreadsheets?.</t>
  </si>
  <si>
    <t>BRS23 W9</t>
  </si>
  <si>
    <t>Capability to do clash detection of hard objects, maintenance and clearance volumes.</t>
  </si>
  <si>
    <t>Does the system provide capability to do clash detection of hard objects, maintenance and clearance volumes?.</t>
  </si>
  <si>
    <t>BRS23 W10</t>
  </si>
  <si>
    <t>Capability to script macros to automate repetitive tasks.</t>
  </si>
  <si>
    <t>Does the system provide capability to script macros to automate repetitive tasks?.</t>
  </si>
  <si>
    <t>BRS23 W11</t>
  </si>
  <si>
    <t>Capability to use geographic co-ordinate projection systems and synchronise with 3D representation of the earth based satellite imagery system.</t>
  </si>
  <si>
    <t>Does the system provide capability to use geographic co-ordinate projection systems and synchronise with 3D representation of the earth based satellite imagery system?.</t>
  </si>
  <si>
    <t>BRS23 W12</t>
  </si>
  <si>
    <t>Capability to perform terrain modelling.</t>
  </si>
  <si>
    <t>Does the system provide capability toperform terrain modelling?.</t>
  </si>
  <si>
    <t>BRS23 W13</t>
  </si>
  <si>
    <t>Capability to have interoperability and be flexible to interface with other systems.</t>
  </si>
  <si>
    <t>Does the system provide capability to have interoperability and be flexible to interface with other systems?.</t>
  </si>
  <si>
    <t>BRS23 W14</t>
  </si>
  <si>
    <t>Capability handle large 3D models with may consist of elements, surfaces, solids, smart solids, meshes, point clouds, raster’s.</t>
  </si>
  <si>
    <t>Does the system provide capability to handle large 3D models with may consist of elements, surfaces, solids, smart solids, meshes, point clouds, raster’s?.</t>
  </si>
  <si>
    <t>BRS23 W15</t>
  </si>
  <si>
    <t>Capability to perform 3D modelling and produce drawings to the level of detail design.</t>
  </si>
  <si>
    <t>Does the system provide capability to perform 3D modelling and produce drawings to the level of detail design.</t>
  </si>
  <si>
    <t>BRS23 W16</t>
  </si>
  <si>
    <t>Capability to integrate with Building Information Management (BIM).</t>
  </si>
  <si>
    <t>Does the system provide capability to integrate with Building Information Management (BIM)?.</t>
  </si>
  <si>
    <t>BRS23 W17</t>
  </si>
  <si>
    <t>Capability to perform Finite Element Analysis (FEA) within the CAD model.</t>
  </si>
  <si>
    <t>Does the system provide capability to perform Finite Element Analysis (FEA) within the CAD model?.</t>
  </si>
  <si>
    <t>BRS23 W18</t>
  </si>
  <si>
    <t>Capability to direct free form modelling.</t>
  </si>
  <si>
    <t>Does the system provide capability to direct free form modelling?.</t>
  </si>
  <si>
    <t>BRS23 W19</t>
  </si>
  <si>
    <t>Capability to convert images and pdf files to DGN and DWG and managing raster to vector.</t>
  </si>
  <si>
    <t>Does the system provide capability to convert images and pdf files to DGN and DWG and managing raster to vector?.</t>
  </si>
  <si>
    <t>BRS23 W20</t>
  </si>
  <si>
    <t>Capability for CAD work to be done in an integrated environment and to collaborate from different Eskom sites.</t>
  </si>
  <si>
    <t>Does the system provide capability for CAD work to be done in an integrated environment and to collaborate from different Eskom sites?.</t>
  </si>
  <si>
    <t>BRS23 W21</t>
  </si>
  <si>
    <t>Capability to have point cloud feature recondition (piping and structure).</t>
  </si>
  <si>
    <t>Does the system provide capability to have point cloud feature recondition (piping and structure)?.</t>
  </si>
  <si>
    <t>BRS23 W22</t>
  </si>
  <si>
    <t>Capability to access and view Reni diagrams.</t>
  </si>
  <si>
    <t>Does the system provide capability to access and view Reni diagrams?.</t>
  </si>
  <si>
    <t>BRS23 W23</t>
  </si>
  <si>
    <t>Capability to view and edit single line diagrams and network diagrams.</t>
  </si>
  <si>
    <t>Does the system provide capability to view and edit single line diagrams and network diagrams?.</t>
  </si>
  <si>
    <t>BRS23 W24</t>
  </si>
  <si>
    <t>Capability to import 3D model into structural analysis software.</t>
  </si>
  <si>
    <t>Does the system provide capability to import 3D model into structural analysis software?.</t>
  </si>
  <si>
    <t>BRS23 W25</t>
  </si>
  <si>
    <t>Capability to perform 3D modelling and technical design.</t>
  </si>
  <si>
    <t>Does the system provide capability to perform 3D modelling and technical design?.</t>
  </si>
  <si>
    <t>BRS23 W26</t>
  </si>
  <si>
    <t>Capability to perform arrangement design.</t>
  </si>
  <si>
    <t>Does the system provide capability toperform arrangement design?.</t>
  </si>
  <si>
    <t>BRS23 W27</t>
  </si>
  <si>
    <t>Capability to perform draughting 2D engineering drawings.</t>
  </si>
  <si>
    <t>Does the system provide capability toperform draughting 2D engineering drawings?.</t>
  </si>
  <si>
    <t>BRS23 W28</t>
  </si>
  <si>
    <t>Capability to generate process flow diagram.</t>
  </si>
  <si>
    <t>Does the system provide capability toCapability to generate process flow diagram?.</t>
  </si>
  <si>
    <t>Perform roads and railways design</t>
  </si>
  <si>
    <t>BRS24 X1</t>
  </si>
  <si>
    <t xml:space="preserve">Does the system provide capability for the user to design application for surveying, drainage, subsurface and utilities?. </t>
  </si>
  <si>
    <t>Perform rail design</t>
  </si>
  <si>
    <t>BRS25 Y1</t>
  </si>
  <si>
    <t>Capability to analyse rail track regressions – convert surveys of track data into full alignments by using a regression analysis.</t>
  </si>
  <si>
    <t>Does the system provide capability to analyse rail track regressions – convert surveys of track data into full alignments by using a regression analysis?.</t>
  </si>
  <si>
    <t>BRS25 Y2</t>
  </si>
  <si>
    <t>Capability for automated rail drawing.</t>
  </si>
  <si>
    <t>Does the system provide capability for automated rail drawing?.</t>
  </si>
  <si>
    <t>BRS25 Y3</t>
  </si>
  <si>
    <t>Capability to automate rail drawing production, including profiles and cross sections.</t>
  </si>
  <si>
    <t>Does the system provide capability to automate rail drawing production, including profiles and cross sections?.</t>
  </si>
  <si>
    <t>BRS25 Y4</t>
  </si>
  <si>
    <t>Capability for design and analyse rail and road corridors.</t>
  </si>
  <si>
    <t>Does the system provide capability for design and analyse rail and road corridors?.</t>
  </si>
  <si>
    <t>BRS25 Y5</t>
  </si>
  <si>
    <t>Capability to design and place rail signals.</t>
  </si>
  <si>
    <t>Does the system provide capability to design and place rail signals?.</t>
  </si>
  <si>
    <t>BRS25 Y6</t>
  </si>
  <si>
    <t>Capability for design modelling – ability to easily integrate imagery, point clouds and 3D meshes into design and construction models.</t>
  </si>
  <si>
    <t>Does the system provide capability for design modelling – ability to easily integrate imagery, point clouds and 3D meshes into design and construction models?.</t>
  </si>
  <si>
    <t>BRS25 Y7</t>
  </si>
  <si>
    <t>Capability to design rail track drainage systems and geometry.</t>
  </si>
  <si>
    <t>Does the system provide capability to design rail track drainage systems and geometry?.</t>
  </si>
  <si>
    <t>BRS25 Y8</t>
  </si>
  <si>
    <t>Capability to design yard, station, and siding.</t>
  </si>
  <si>
    <t>Does the system provide capability  to design yard, station, and siding?.</t>
  </si>
  <si>
    <t>BRS25 Y9</t>
  </si>
  <si>
    <t>Capability to design rail overhead line systems.</t>
  </si>
  <si>
    <t>Does the system provide capability to design rail overhead line systems?.</t>
  </si>
  <si>
    <t>BRS25 Y10</t>
  </si>
  <si>
    <t>Capability to reuse common design layouts.</t>
  </si>
  <si>
    <t>Does the system provide capability to reuse common design layouts?.</t>
  </si>
  <si>
    <t>Perform road design</t>
  </si>
  <si>
    <t xml:space="preserve">Perform road design </t>
  </si>
  <si>
    <t>BRS26 Z1</t>
  </si>
  <si>
    <t>Capability to create horizontal and vertical alignments.</t>
  </si>
  <si>
    <t>Does the system provide capability to create horizontal and vertical alignments?.</t>
  </si>
  <si>
    <t>BRS26 Z2</t>
  </si>
  <si>
    <t>Capability to create profiles and cross-sections.</t>
  </si>
  <si>
    <t>Does the system provide capability to create profiles and cross-sections?.</t>
  </si>
  <si>
    <t>BRS26 Z3</t>
  </si>
  <si>
    <t>Capability to design and analyse corridors.</t>
  </si>
  <si>
    <t>Does the system provide capability to design and analyse corridors?.</t>
  </si>
  <si>
    <t>BRS26 Z4</t>
  </si>
  <si>
    <t>Capability to design in context – by easily integrating traditional survey, imagery, point clouds, and 3D reality meshes into design and construction models.</t>
  </si>
  <si>
    <t>Does the system provide capability to design in context – by easily integrating traditional survey, imagery, point clouds, and 3D reality meshes into design and construction models?.</t>
  </si>
  <si>
    <t>BRS26 Z5</t>
  </si>
  <si>
    <t>Capability to model and analyse terrain.</t>
  </si>
  <si>
    <t>Does the system provide capability to model and analyse terrain.</t>
  </si>
  <si>
    <t>BRS26 Z6</t>
  </si>
  <si>
    <t>Capability to model, analyse and design complete storm water and sanitary sewer networks.</t>
  </si>
  <si>
    <t>Does the system provide capability to model, analyse and design complete storm water and sanitary sewer networks?.</t>
  </si>
  <si>
    <t>BRS26 Z7</t>
  </si>
  <si>
    <t>Capability to model earthworks.</t>
  </si>
  <si>
    <t>Does the system provide capability to model earthworks?.</t>
  </si>
  <si>
    <t>BRS26 Z8</t>
  </si>
  <si>
    <t>BRS26 Z9</t>
  </si>
  <si>
    <t>Capability to perform road way design.</t>
  </si>
  <si>
    <t>Does the system provide capability to perform road way design.</t>
  </si>
  <si>
    <t>Manage dams, waterways and hydro analysis</t>
  </si>
  <si>
    <t>BRS27 AA1</t>
  </si>
  <si>
    <t>Capability to perform water distribution modelling and analysis</t>
  </si>
  <si>
    <t>Does the system provide capability to perform water distribution modelling and analysis?</t>
  </si>
  <si>
    <t>BRS27 AA2</t>
  </si>
  <si>
    <t xml:space="preserve">Capability to allocate and estimate sanitary loads by:
a. Applying hydrographs, patterned loads, and unit loads using comprehensive and customizable engineering libraries. 
b. Assessing consumption, flow monitoring, land use, or census data in GIS to automatically estimate and import sanitary loads into sewer models.
</t>
  </si>
  <si>
    <t xml:space="preserve">Does the system provide capability to allocate and estimate sanitary loads by?:
a. Applying hydrographs, patterned loads, and unit loads using comprehensive and customizable engineering libraries. 
b. Assessing consumption, flow monitoring, land use, or census data in GIS to automatically estimate and import sanitary loads into sewer models.
</t>
  </si>
  <si>
    <t>BRS27 AA3</t>
  </si>
  <si>
    <t xml:space="preserve">Capability to allocate and estimate storm water loads by:
a. Loading models with wet weather runoff flows derived from precipitation using the built-in rainfall distributions or user-defined rainfall events. 
b. Computing appropriate runoff methods.
</t>
  </si>
  <si>
    <t xml:space="preserve">Does the system provide capability to allocate and estimate sanitary loads by:
a. Applying hydrographs, patterned loads, and unit loads using comprehensive and customizable engineering libraries. 
b. Assessing consumption, flow monitoring, land use, or census data in GIS to automatically estimate and import sanitary loads into sewer models.
</t>
  </si>
  <si>
    <t>BRS27 AA4</t>
  </si>
  <si>
    <t>Analyse hydraulics and combined sewer overflows:
Multiple solvers analysing: Saint Venant equations, convex/gradually varied flow solver (steady-state analysis for extreme flow conditions and extended period simulations), and rational/gradually varied flow solver.</t>
  </si>
  <si>
    <t>Does the system provide capability to analyse hydraulics and combined sewer overflows?:
Multiple solvers analysing: Saint Venant equations, convex/gradually varied flow solver (steady-state analysis for extreme flow conditions and extended period simulations), and rational/gradually varied flow solver.</t>
  </si>
  <si>
    <t>BRS27 AA5</t>
  </si>
  <si>
    <t xml:space="preserve">Capability to analyse Hydrogen Sulphide Formation
a. Identify at risk of damage networks from hydrogen sulphide (H2S) formation, which can lead to potential collapses if not addressed. 
b. Produce average concentration runs, display result maps of the network, and compare H2S formation according to various conditions such as temperature.
</t>
  </si>
  <si>
    <t xml:space="preserve">Does the system provide capability to analyse Hydrogen Sulphide Formation?
a. Identify at risk of damage networks from hydrogen sulphide (H2S) formation, which can lead to potential collapses if not addressed. 
b. Produce average concentration runs, display result maps of the network, and compare H2S formation according to various conditions such as temperature.
</t>
  </si>
  <si>
    <t>BRS27 AA6</t>
  </si>
  <si>
    <t xml:space="preserve">Capability to analyse inlet capacities by:
a. Calculating the proportion of storm water runoff that will enter an inlet versus the proportion that will be carried downstream in a gutter or pond on the road surface.
 b. Accurately confirming that the spread of flow in a gutter doesn't exceed design requirements.
</t>
  </si>
  <si>
    <t xml:space="preserve">Does the system provide capability to analyse inlet capacities by:
a. Calculating the proportion of storm water runoff that will enter an inlet versus the proportion that will be carried downstream in a gutter or pond on the road surface.
 b. Accurately confirming that the spread of flow in a gutter doesn't exceed design requirements.
</t>
  </si>
  <si>
    <t>BRS27 AA7</t>
  </si>
  <si>
    <t>Capability to build and manage hydraulic models by:
Leveraging and importing many well-known external data formats, this maximizes ROI (Return on Investment) on geospatial and engineering data and automates input data generation.</t>
  </si>
  <si>
    <t>Does the system provide capability to build and manage hydraulic models by:
Leveraging and importing many well-known external data formats, this maximizes ROI (Return on Investment) on geospatial and engineering data and automates input data generation?.</t>
  </si>
  <si>
    <t>BRS27 AA8</t>
  </si>
  <si>
    <t>Capability to design and analyse culverts by:
Selecting from a library of standard culvert shapes, materials, and entrance conditions, then compute culvert headwater and tailwater elevations using calculation methodologies outlined in South African National Roads Agency(SANRAL) drainage manual and other appropriate literature.</t>
  </si>
  <si>
    <t>Does the system provide capability to design and analyse culverts by:
Selecting from a library of standard culvert shapes, materials, and entrance conditions, then compute culvert headwater and tailwater elevations using calculation methodologies outlined in South African National Roads Agency(SANRAL) drainage manual and other appropriate literature?.</t>
  </si>
  <si>
    <t>BRS27 AA9</t>
  </si>
  <si>
    <t>Capability to design and analyse low impact development controls by: 
Modelling the effect that low impact development controls have in retaining runoff before it enters the storm water system.</t>
  </si>
  <si>
    <t>Does the system provide capability to design and analyse low impact development controls by: 
Modelling the effect that low impact development controls have in retaining runoff before it enters the storm water system?.</t>
  </si>
  <si>
    <t>BRS27 AA10</t>
  </si>
  <si>
    <t>Capability to design and analyse pond dams, inlets and outlets by:
Setting the maximum outflow rate, estimate storage, and check the outlet design and final design.</t>
  </si>
  <si>
    <t>Does the system provide capability to design and analyse pond dams, inlets and outlets by:
Setting the maximum outflow rate, estimate storage, and check the outlet design and final design?.</t>
  </si>
  <si>
    <t>BRS27 AA11</t>
  </si>
  <si>
    <t xml:space="preserve">Capability to design sanitary sewers by: 
a. Minimizing capital investments by entering design restrictions: velocities, slopes, cover depths, and pipe and manhole matching offsets. 
b. Recommending the most cost-effective pipe sizes and inverts elevations, avoiding unnecessary pipe trench excavation, while meeting design restrictions.
</t>
  </si>
  <si>
    <t xml:space="preserve">Does the system provide capability to design sanitary sewers by: 
a. Minimizing capital investments by entering design restrictions: velocities, slopes, cover depths, and pipe and manhole matching offsets. 
b. Recommending the most cost-effective pipe sizes and inverts elevations, avoiding unnecessary pipe trench excavation, while meeting design restrictions.
</t>
  </si>
  <si>
    <t>BRS27 AA12</t>
  </si>
  <si>
    <t>Capability to design storm water system by: 
Minimizing capital investments by entering design restrictions: velocities, slopes, cover depths, and pipe and inlet matching offsets. The software product recommends the most cost-effective pipe sizes and invert elevations, avoiding unnecessary pipe trench excavation, while meeting design restrictions.</t>
  </si>
  <si>
    <t>Does the system provide capability to design storm water system by: 
Minimizing capital investments by entering design restrictions: velocities, slopes, cover depths, and pipe and inlet matching offsets. The software product recommends the most cost-effective pipe sizes and invert elevations, avoiding unnecessary pipe trench excavation, while meeting design restrictions?.</t>
  </si>
  <si>
    <t>BRS27 AA13</t>
  </si>
  <si>
    <t>Capability to simulate water quality by:
Simulating the generation, inflow, and transportation and treatment of any number of user-defined pollutants, such as total suspended solids or heavy metals</t>
  </si>
  <si>
    <t>Does the system provide capability to simulate water quality by:
Simulating the generation, inflow, and transportation and treatment of any number of user-defined pollutants, such as total suspended solids or heavy metals?</t>
  </si>
  <si>
    <t>BRS27 AA14</t>
  </si>
  <si>
    <t>Capability to design and analyse culverts by:
Selecting from a library of standard culvert shapes, materials, and entrance conditions, then compute culvert headwater and tailwater elevations using calculation methodologies outlined in SANRAL Drainage Manual and other appropriate literature.</t>
  </si>
  <si>
    <t>Does the system provide capability to design and analyse culverts by?:
Selecting from a library of standard culvert shapes, materials, and entrance conditions, then compute culvert headwater and tailwater elevations using calculation methodologies outlined in SANRAL Drainage Manual and other appropriate literature.</t>
  </si>
  <si>
    <t>BRS27 AA15</t>
  </si>
  <si>
    <t>Capability to interpret and present modelling results by:
Viewing detailed tables, reports, rating curves, and more, that show results of the hydraulic calculations performed.</t>
  </si>
  <si>
    <t>Does the system provide capability to interpret and present modelling results by?:
Viewing detailed tables, reports, rating curves, and more, that show results of the hydraulic calculations performed.</t>
  </si>
  <si>
    <t>BRS27 AA16</t>
  </si>
  <si>
    <t xml:space="preserve">Capability to add real-world digital context and visualization by:
a. Assessing flood risks for urban, riverine, and coastal systems with real-world digital context in the form of a 3D reality mesh from Context Capture.
b.  Bring simulations to life by generating realistic visualizations of flood events helping stakeholders understand the risks and impacts of flooding events and potential mitigation actions.
</t>
  </si>
  <si>
    <t xml:space="preserve">Does the system provide capability to add real-world digital context and visualization by?:
a. Assessing flood risks for urban, riverine, and coastal systems with real-world digital context in the form of a 3D reality mesh from Context Capture.
b.  Bring simulations to life by generating realistic visualizations of flood events helping stakeholders understand the risks and impacts of flooding events and potential mitigation actions.
</t>
  </si>
  <si>
    <t>BRS27 AA17</t>
  </si>
  <si>
    <t xml:space="preserve">Capability to analyse flood inundation areas and flood hazard by:
Easily calculating the extent of flooded areas and estimate the flood hazard based on water column heights and peak flow velocities </t>
  </si>
  <si>
    <t xml:space="preserve">Does the system provide capability to analyse flood inundation areas and flood hazard by?:
Easily calculating the extent of flooded areas and estimate the flood hazard based on water column heights and peak flow velocities </t>
  </si>
  <si>
    <t>BRS27 AA18</t>
  </si>
  <si>
    <t xml:space="preserve">Capability to produce visually appealing animations by:
Exploring and present model results using a wide range of integrated visualization capabilities, including the option to make smooth, continuous animations of the obtained results.
</t>
  </si>
  <si>
    <t xml:space="preserve">Does the system provide capability to produce visually appealing animations by?:
Exploring and present model results using a wide range of integrated visualization capabilities, including the option to make smooth, continuous animations of the obtained results.
</t>
  </si>
  <si>
    <t>BRS27 AA19</t>
  </si>
  <si>
    <t>Capability to set up scenario management by:
Creating new scenarios and make comparisons among different alternatives which allows rapidly find the best solution for flood risk mitigation.</t>
  </si>
  <si>
    <t>Does the system provide capability to set up scenario management by?:
Creating new scenarios and make comparisons among different alternatives which allows rapidly find the best solution for flood risk mitigation.</t>
  </si>
  <si>
    <t>BRS27 AA20</t>
  </si>
  <si>
    <t xml:space="preserve">Capability to simulate river flows by:
a. Calculating river flow using kinematic, dynamic, and diffusion wave approaches. 
b.  Simulating the exchange of water between the river flow and (sub) surface flow based on hydraulic gradients and contains capabilities to estimate the drainage network from topographic maps and to interpolate cross sections in space.
</t>
  </si>
  <si>
    <t xml:space="preserve">Does the system provide capability to simulate river flows by:
a. Calculating river flow using kinematic, dynamic, and diffusion wave approaches. 
b.  Simulating the exchange of water between the river flow and (sub) surface flow based on hydraulic gradients and contains capabilities to estimate the drainage network from topographic maps and to interpolate cross sections in space.
</t>
  </si>
  <si>
    <t>BRS27 AA21</t>
  </si>
  <si>
    <t xml:space="preserve">Capability to simulate surface runoff by: 
a. Multiple methods to route surface runoff, including kinematic, dynamic, and diffusion wave approaches, using a fully distributed 2D grid with an optional 1D grid. Water from surface runoff can infiltrate, enter into a river, or evaporate.
b. Containing capabilities to prepare spatial data required to calculate surface runoff. For example, the application estimates manning’s coefficients from land use maps.
</t>
  </si>
  <si>
    <t xml:space="preserve">Does the system provide capability to simulate surface runoff by: 
a. Multiple methods to route surface runoff, including kinematic, dynamic, and diffusion wave approaches, using a fully distributed 2D grid with an optional 1D grid. Water from surface runoff can infiltrate, enter into a river, or evaporate.
b. Containing capabilities to prepare spatial data required to calculate surface runoff. For example, the application estimates manning’s coefficients from land use maps.
</t>
  </si>
  <si>
    <t>BRS27 AA22</t>
  </si>
  <si>
    <t>Capability to simulate urban/rural floods by:
Simulating flooding in urban/rural areas by integrating capabilities, fully evaluate the flow of water in the piped subsurface network, river and coastal systems, the surface flow, and the exchange of water between all those systems.</t>
  </si>
  <si>
    <t>Does the system provide capability to simulate urban/rural floods by:
Simulating flooding in urban/rural areas by integrating capabilities, fully evaluate the flow of water in the piped subsurface network, river and coastal systems, the surface flow, and the exchange of water between all those systems?.</t>
  </si>
  <si>
    <t>BRS27 AA23</t>
  </si>
  <si>
    <t>Capability to work in a visual rich environment by:
Integrating GIS engine that allows: open, edit, and visualize all kinds of data files that the model needs. Layers can be styled in multiple ways.</t>
  </si>
  <si>
    <t>Does the system provide capability to work in a visual rich environment by:
Integrating GIS engine that allows: open, edit, and visualize all kinds of data files that the model needs. Layers can be styled in multiple ways?.</t>
  </si>
  <si>
    <t>BRS27 AA24</t>
  </si>
  <si>
    <t>Capability to analyse transients by:
Controlling transients by performing a transient analysis to locate trouble spots and determine appropriate surge control strategies. Precise transient simulation to decrease the risk of approximating the behaviour of protective devices and rotating equipment (pumps and turbines).</t>
  </si>
  <si>
    <t>Does the system provide capability to analyse transients by:
Controlling transients by performing a transient analysis to locate trouble spots and determine appropriate surge control strategies. Precise transient simulation to decrease the risk of approximating the behaviour of protective devices and rotating equipment (pumps and turbines)?.</t>
  </si>
  <si>
    <t>BRS27 AA25</t>
  </si>
  <si>
    <t>Capability to analyse pipe and valve criticality by:
Finding the weak links in water distribution systems and assess the adequacy of isolation valves. Evaluate the ability to isolate portions of the system and serve customers using different valve locations. Automatically generate network segments once the isolation valve data is supplied.</t>
  </si>
  <si>
    <t>BRS27 AA26</t>
  </si>
  <si>
    <t>Capability to assess fire flow capacity by:
Using a water distribution hydraulic model to access and identify where fire protection is inadequate. Design improvements such as the sizing and location of pipes, pumps, and tanks in order to meet fire-flow and protection requirements.</t>
  </si>
  <si>
    <t>Does the system provide capability to assess fire flow capacity by:
Using a water distribution hydraulic model to access and identify where fire protection is inadequate. Design improvements such as the sizing and location of pipes, pumps, and tanks in order to meet fire-flow and protection requirements?.</t>
  </si>
  <si>
    <t>BRS27 AA27</t>
  </si>
  <si>
    <t>Capability to design water distribution systems by:
Using a hydraulic model results to help optimize the design of complex water distribution systems and utilize built-in scenario management features to keep track of design alternatives. Optimize the design.</t>
  </si>
  <si>
    <t>Does the system provide capability to design water distribution systems by:
Using a hydraulic model results to help optimize the design of complex water distribution systems and utilize built-in scenario management features to keep track of design alternatives. Optimize the design?.</t>
  </si>
  <si>
    <t>BRS27 AA28</t>
  </si>
  <si>
    <t>Capability to develop flushing plans by:
Optimizing flushing programs with multiple conventional and unidirectional flushing events in a single run.</t>
  </si>
  <si>
    <t>Does the system provide capability to develop flushing plans by:
Optimizing flushing programs with multiple conventional and unidirectional flushing events in a single run?.</t>
  </si>
  <si>
    <t>BRS27 AA29</t>
  </si>
  <si>
    <t>Capability to increase velocity in mains to flush out solids and stale water, with the primary indicator of the success of flushing being the maximum velocity achieved in any pipe during the flushing operation.</t>
  </si>
  <si>
    <t>Does the system provide capability to increase velocity in mains to flush out solids and stale water, with the primary indicator of the success of flushing being the maximum velocity achieved in any pipe during the flushing operation?.</t>
  </si>
  <si>
    <t>BRS27 AA30</t>
  </si>
  <si>
    <t>Capability to identify water loss by:
Conserving water and increase revenues by reducing water loss. Leverage flow and pressure data to find locations for detailed sonic leak detection</t>
  </si>
  <si>
    <t>Does the system provide capability to identify water loss by:
Conserving water and increase revenues by reducing water loss. Leverage flow and pressure data to find locations for detailed sonic leak detection?</t>
  </si>
  <si>
    <t>BRS27 AA31</t>
  </si>
  <si>
    <t>Capability to study the amount by which one can expect to reduce leakage by reducing pressure and see the impact on customer service.</t>
  </si>
  <si>
    <t>Does the system provide capability to study the amount by which one can expect to reduce leakage by reducing pressure and see the impact on customer service?.</t>
  </si>
  <si>
    <t>BRS27 AA32</t>
  </si>
  <si>
    <t>Capability to manage energy use by:
Modelling pumps accurately using hydraulic modelling, including complex pump combinations and variable speed pumps, to understand the impact that different pump operational strategies have on energy usage.</t>
  </si>
  <si>
    <t>Does the system provide capability to manage energy use by:
Modelling pumps accurately using hydraulic modelling, including complex pump combinations and variable speed pumps, to understand the impact that different pump operational strategies have on energy usage?.</t>
  </si>
  <si>
    <t>BRS27 AA33</t>
  </si>
  <si>
    <t>Capability to minimize energy related to pumping costs while maximizing system performance.</t>
  </si>
  <si>
    <t>Does the system provide capability to minimize energy related to pumping costs while maximizing system performance?.</t>
  </si>
  <si>
    <t>BRS27 AA34</t>
  </si>
  <si>
    <t>Capability to prioritize pipe renewal by:
Identifying the pipes that should be considered for replacement or repair. Pipe links are ranked based on several aspects, including property- and performance-based criteria. Benefits that result include improved asset planning, increased distribution capacity, and maximum returns on capital expenditures.</t>
  </si>
  <si>
    <t>Does the system provide capability to prioritize pipe renewal by:
Identifying the pipes that should be considered for replacement or repair. Pipe links are ranked based on several aspects, including property- and performance-based criteria. Benefits that result include improved asset planning, increased distribution capacity, and maximum returns on capital expenditures?.</t>
  </si>
  <si>
    <t>BRS27 AA35</t>
  </si>
  <si>
    <t xml:space="preserve">Capability to simulate networks in real time by:
Connecting calibrated hydraulic models to Supervisory Control and Data Acquisition (SCADA) systems so that the initial boundary conditions for the model are automatically updated with the latest real-time data. </t>
  </si>
  <si>
    <t xml:space="preserve">Does the system provide capability to simulate networks in real time by:
Connecting calibrated hydraulic models to Supervisory Control and Data Acquisition (SCADA) systems so that the initial boundary conditions for the model are automatically updated with the latest real-time data?. </t>
  </si>
  <si>
    <t>BRS27 AA36</t>
  </si>
  <si>
    <t>Capability to use the real-time model to keep an eye on the system and help ensure it is operating effectively.​</t>
  </si>
  <si>
    <t>Does the system provide capability toCapability to use the real-time model to keep an eye on the system and help ensure it is operating effectively?.​</t>
  </si>
  <si>
    <t>BRS27 AA37</t>
  </si>
  <si>
    <t xml:space="preserve">Capability to create project deliverables by:
a. Generating consistent, high-quality deliverables such as paper plots, reports, 2D/3D PDFs, i-models, and 3D physical models.
b.  Creating annotation, display styles, and reports directly from the embedded properties of objects to ensure that they will always remain in sync with the design model during work-in-progress.
</t>
  </si>
  <si>
    <t xml:space="preserve">Does the system provide capability to create project deliverables by:
a. Generating consistent, high-quality deliverables such as paper plots, reports, 2D/3D PDFs, i-models, and 3D physical models.
b.  Creating annotation, display styles, and reports directly from the embedded properties of objects to ensure that they will always remain in sync with the design model during work-in-progress.
</t>
  </si>
  <si>
    <t>BRS27 AA38</t>
  </si>
  <si>
    <t xml:space="preserve">Capability to design in context by:
a. Clearly understanding existing conditions and accelerates design modelling workflows with the ability to easily integrate imagery, point clouds, and 3D reality meshes into design and construction models.
b.  Integrate geospatial information to ensure that models are precisely geospatially located.
</t>
  </si>
  <si>
    <t xml:space="preserve">Does the system provide capability to design in context by:
a. Clearly understanding existing conditions and accelerates design modelling workflows with the ability to easily integrate imagery, point clouds, and 3D reality meshes into design and construction models.
b.  Integrate geospatial information to ensure that models are precisely geospatially located.
</t>
  </si>
  <si>
    <t>BRS27 AA39</t>
  </si>
  <si>
    <t xml:space="preserve">Capability to design with 3D parametric modelling by:
a. Developing complex design models with a wide range of design modelling tools, including surface, mesh, feature, and solid modelling.
b. Building parametric functional components with predefined variations to easily find and manage many similar components.
c.  Using drawing extraction tools which automatically immerse drawings within models for improved clarity and streamlined documentation workflows.
</t>
  </si>
  <si>
    <t>BRS27 AA40</t>
  </si>
  <si>
    <t xml:space="preserve">Capability to enforce standards by:
a. Ensuring the proper application of organizational and project-specific standards and content. 
b. Applying templates to control geometry and data standards such as styles for dimensions, text, lines, detail symbols, and more. Once designs are complete, use automated tools to check drawings for standards compliance. Discover how one can manage design changes and drawing standards, and control and protect files.
</t>
  </si>
  <si>
    <t xml:space="preserve">Does the system provide capability to enforce standards by:
a. Ensuring the proper application of organizational and project-specific standards and content. 
b. Applying templates to control geometry and data standards such as styles for dimensions, text, lines, detail symbols, and more. Once designs are complete, use automated tools to check drawings for standards compliance. Discover how one can manage design changes and drawing standards, and control and protect files.
</t>
  </si>
  <si>
    <t>BRS27 AA41</t>
  </si>
  <si>
    <t xml:space="preserve">Capability to lay out and annotate drawings by:
a. Creating precise drawings using a comprehensive set of drafting tools to rapidly progress designs from concept to completion.
b.  Using persistent constraints to maintain design intent and speed drafting and annotation workflows with intelligent, interactive snapping and dynamic data entry.
</t>
  </si>
  <si>
    <t xml:space="preserve">Does the system provide capability to lay out and annotate drawings by:
a. Creating precise drawings using a comprehensive set of drafting tools to rapidly progress designs from concept to completion.
b.  Using persistent constraints to maintain design intent and speed drafting and annotation workflows with intelligent, interactive snapping and dynamic data entry.
</t>
  </si>
  <si>
    <t>BRS27 AA42</t>
  </si>
  <si>
    <t xml:space="preserve">Capability to produce animations and renderings
a. Secure stakeholder confidence by producing realistic movies and simulations from design, construction, and operational models. Choose from key frame and time-based animation. 
b. Get results faster, using live on-screen animation previews and distributed network processing. Create lifelike visualizations and access online and delivered libraries of physically correct materials, lighting, and rich photorealistic content.
 </t>
  </si>
  <si>
    <t xml:space="preserve">Does the system provide capability to produce animations and renderings
a. Secure stakeholder confidence by producing realistic movies and simulations from design, construction, and operational models. Choose from key frame and time-based animation. 
b. Get results faster, using live on-screen animation previews and distributed network processing. Create lifelike visualizations and access online and delivered libraries of physically correct materials, lighting, and rich photorealistic content.
 </t>
  </si>
  <si>
    <t>BRS27 AA43</t>
  </si>
  <si>
    <t xml:space="preserve">Capability to visualize and analyse designs:
a. Understand designs more clearly by analysing and performing data visualizations on models based on their geometry or underlying attributes. 
b. Perform analysis of real-world solar exposure and shading.
c.  Apply real-time display styles to visualize models based on each object’s height, slope, aspect angle, and other embedded properties.
d.  Visualize reality meshes based on associated spatial and attribute data.
</t>
  </si>
  <si>
    <t xml:space="preserve">Does the system provide capability to visualize and analyse designs:
a. Understand designs more clearly by analysing and performing data visualizations on models based on their geometry or underlying attributes. 
b. Perform analysis of real-world solar exposure and shading.
c.  Apply real-time display styles to visualize models based on each object’s height, slope, aspect angle, and other embedded properties.
d.  Visualize reality meshes based on associated spatial and attribute data.
</t>
  </si>
  <si>
    <t>BRS27 AA44</t>
  </si>
  <si>
    <t xml:space="preserve">Capability to work collaboratively on designs by:
a. Viewing and working with design information from others in real time using live referencing of 2D and 3D DGN, DWG, and large image files, refreshed on demand. 
b. Creating and exchanging digital mark-ups of designs.
c.  Tracking and easily understand changes made to design files, even at the component-level, throughout their lifecycle. 
d. Improve enterprise-wide collaboration through integration.
</t>
  </si>
  <si>
    <t xml:space="preserve">Does the system provide capability to work collaboratively on designs by:
a. Viewing and working with design information from others in real time using live referencing of 2D and 3D DGN, DWG, and large image files, refreshed on demand. 
b. Creating and exchanging digital mark-ups of designs.
c.  Tracking and easily understand changes made to design files, even at the component-level, throughout their lifecycle. 
d. Improve enterprise-wide collaboration through integration.
</t>
  </si>
  <si>
    <t>BRS27 AA45</t>
  </si>
  <si>
    <t xml:space="preserve">Capability to work in a personalized environment:
a. Confidently work in the right context for each project with the required settings and standards automatically applied. Instantly get help and achieve mastery with access to a comprehensive library of learning content. 
b. Personalize and group tools and tasks and reduce keystrokes with customizable menus.
</t>
  </si>
  <si>
    <t xml:space="preserve">Does the system provide capability to work in a personalized environment:
a. Confidently work in the right context for each project with the required settings and standards automatically applied. Instantly get help and achieve mastery with access to a comprehensive library of learning content. 
b. Personalize and group tools and tasks and reduce keystrokes with customizable menus.
</t>
  </si>
  <si>
    <t>BRS27 AA46</t>
  </si>
  <si>
    <t xml:space="preserve">Capability to access manufactured components by:
a. Accessing cloud services enabling faster access and more consistent use of manufactured components and organization or project-specific content and standards. 
b. Use the parametric components in specific applications and industries across multidiscipline project teams, while supporting knowledge sharing between personnel and enabling the persistence of component information across the asset lifecycle.
</t>
  </si>
  <si>
    <t xml:space="preserve">Does the system provide capability to access manufactured components by:
a. Accessing cloud services enabling faster access and more consistent use of manufactured components and organization or project-specific content and standards. 
b. Use the parametric components in specific applications and industries across multidiscipline project teams, while supporting knowledge sharing between personnel and enabling the persistence of component information across the asset lifecycle.
</t>
  </si>
  <si>
    <t>BRS27 AA47</t>
  </si>
  <si>
    <t>Capability to automate the production of high-quality drawings, including multidiscipline documentation sets, which are consistent across the entire project.</t>
  </si>
  <si>
    <t>Does the system provide capability to automate the production of high-quality drawings, including multidiscipline documentation sets, which are consistent across the entire project.</t>
  </si>
  <si>
    <t>BRS27 AA48</t>
  </si>
  <si>
    <t xml:space="preserve">Capability to conceptualize and detail site designs by:
a. Creating, revising, and optimizing multiple design scenarios for commercial, industrial projects.
b. Conceptualize and detail design features using auto-drawing capabilities and interactive 3D modelling.
</t>
  </si>
  <si>
    <t xml:space="preserve">Does the system provide capability to conceptualize and detail site designs by:
a. Creating, revising, and optimizing multiple design scenarios for commercial, industrial projects.
b. Conceptualize and detail design features using auto-drawing capabilities and interactive 3D modelling.
</t>
  </si>
  <si>
    <t>BRS27 AA49</t>
  </si>
  <si>
    <t>Capability to integrate multidiscipline models in site designs by:
Ensuring models represent all project information by incorporating site designs, drainage, driveways, buildings, and other site features. Import models to readily view the model holistically in the proposed environment.</t>
  </si>
  <si>
    <t>Does the system provide capability to integrate multidiscipline models in site designs by:
Ensuring models represent all project information by incorporating site designs, drainage, driveways, buildings, and other site features. Import models to readily view the model holistically in the proposed environment.</t>
  </si>
  <si>
    <t>BRS27 AA50</t>
  </si>
  <si>
    <t xml:space="preserve">Capability to model, analyse, and design complete storm water and sanitary sewer networks by:
a. Creating, manipulating, designing, and analysing storm water and sewer networks that are fully integrated with civil infrastructure project.
b.  Manipulating networks in plan or profile views, displaying not only the drainage model but also other utilities.
</t>
  </si>
  <si>
    <t xml:space="preserve">Does the system provide capability to model, analyse, and design complete storm water and sanitary sewer networks by:
a. Creating, manipulating, designing, and analysing storm water and sewer networks that are fully integrated with civil infrastructure project.
b.  Manipulating networks in plan or profile views, displaying not only the drainage model but also other utilities.
</t>
  </si>
  <si>
    <t>BRS27 AA51</t>
  </si>
  <si>
    <t>Capability to optimize earthwork by:
Employing a highly advanced optimization engine for earthwork allowing designers to quickly and easily explore alternatives. Solver to run thousands of iterations based on designer-defined constraints for each site layout to find the best cost of construction. Differing design scenarios can be evaluated, design changes can be implemented, and critical grading elements such as walls and berms can be dynamically evaluated for cost.</t>
  </si>
  <si>
    <t>Does the system provide capability to optimize earthwork by:
Employing a highly advanced optimization engine for earthwork allowing designers to quickly and easily explore alternatives. Solver to run thousands of iterations based on designer-defined constraints for each site layout to find the best cost of construction. Differing design scenarios can be evaluated, design changes can be implemented, and critical grading elements such as walls and berms can be dynamically evaluated for cost.</t>
  </si>
  <si>
    <t>BRS27 AA52</t>
  </si>
  <si>
    <t xml:space="preserve">Capability to optimize site layout by:
a. Simplifying site layouts with designer-defined parametric drawing capabilities of parking lots, buildings, drives, and walkways. Intelligent site layout offers iterative and dynamic interaction of key design components across the project, dramatically speeding up the design process and allowing designers to focus on engineering and efficiency. 
b. Design changes, whether exploring alternatives or addressing client feedback, are fast and easy due to the dynamic interaction of elements.
c. Re-position buildings, modify parking areas, and add drives and walks all while evaluating the results and responding to project stakeholder feedback.
 </t>
  </si>
  <si>
    <t xml:space="preserve">Does the system provide capability to optimize site layout by:
a. Simplifying site layouts with designer-defined parametric drawing capabilities of parking lots, buildings, drives, and walkways. Intelligent site layout offers iterative and dynamic interaction of key design components across the project, dramatically speeding up the design process and allowing designers to focus on engineering and efficiency. 
b. Design changes, whether exploring alternatives or addressing client feedback, are fast and easy due to the dynamic interaction of elements.
c. Re-position buildings, modify parking areas, and add drives and walks all while evaluating the results and responding to project stakeholder feedback.
 </t>
  </si>
  <si>
    <t>BRS27 AA53</t>
  </si>
  <si>
    <t>Capability to perform design-time analysis by:
Ensuring visibility into overall project performance with design-time analytics to achieve optimized design outcomes for a wide variety of analysis such as drainage, terrain, safety, grading, site visibility, and more.</t>
  </si>
  <si>
    <t>Does the system provide capability to perform design-time analysis by:
Ensuring visibility into overall project performance with design-time analytics to achieve optimized design outcomes for a wide variety of analysis such as drainage, terrain, safety, grading, site visibility, and more.</t>
  </si>
  <si>
    <t>BRS27 AA54</t>
  </si>
  <si>
    <t xml:space="preserve">Capability to reuse common design layouts by:
Using civil cells to ensure standards are implemented, increase design quality, and eliminate the need to repeatedly design common configurations. If a user can design it, then a civil cell can handle it. There is no limit to the simplicity or complexity of a civil cell. </t>
  </si>
  <si>
    <t xml:space="preserve">Does the system provide capability to reuse common design layouts by:
Using civil cells to ensure standards are implemented, increase design quality, and eliminate the need to repeatedly design common configurations. If a user can design it, then a civil cell can handle it. There is no limit to the simplicity or complexity of a civil cell?. </t>
  </si>
  <si>
    <t>BRS27 AA55</t>
  </si>
  <si>
    <t>Capability to support BIM workflows by:
Exporting digital deliverables, including Industry Foundation Class (IFC), to support industry BIM workflows. Use Asset Manager to include component attribution for a more efficient, data-rich BIM deliverable. Advance your BIM workflows in a digital twin authoring environment while supporting the creation of all traditional and digital design deliverables.</t>
  </si>
  <si>
    <t>Does the system provide capability to support BIM workflows by:
Exporting digital deliverables, including Industry Foundation Class (IFC), to support industry BIM workflows. Use Asset Manager to include component attribution for a more efficient, data-rich BIM deliverable. Advance your BIM workflows in a digital twin authoring environment while supporting the creation of all traditional and digital design deliverables?.</t>
  </si>
  <si>
    <t>BRS27 AA56</t>
  </si>
  <si>
    <t xml:space="preserve">Capability to visualise designs by:
a. Experiencing designs in real time with constraint-driven templates, a context sensitive intuitive interface, and dynamic 3D modelling. 
b. Visualizing the design at any time and on demand within the modelling workflow. No translations, software, or special workflow process is needed.
</t>
  </si>
  <si>
    <t xml:space="preserve">Does the system provide capability to visualise designs by:
a. Experiencing designs in real time with constraint-driven templates, a context sensitive intuitive interface, and dynamic 3D modelling. 
b. Visualizing the design at any time and on demand within the modelling workflow. No translations, software, or special workflow process is needed.
</t>
  </si>
  <si>
    <t>Manage line engineering</t>
  </si>
  <si>
    <t>BRS28  BB1</t>
  </si>
  <si>
    <t>Capability to evaluate, isolate portions of the system and serve customers using different valve locations. Automatically generate network segments once the isolation valve data is supplied.</t>
  </si>
  <si>
    <t>Does the system provide the capability to evaluate, isolate portions of the system and serve customers using different valve locations. Automatically generate network segments once the isolation valve data is supplied?.</t>
  </si>
  <si>
    <t>BRS28  BB2</t>
  </si>
  <si>
    <t>Capability to manipulate networks in plan or profile views, displaying not only the drainage model but also other utilities.</t>
  </si>
  <si>
    <t>Does the system provide the capability to manipulate networks in plan or profile views, displaying not only the drainage model but also other utilities?.</t>
  </si>
  <si>
    <t>BRS28  BB3</t>
  </si>
  <si>
    <t xml:space="preserve">Capability to perform engineering design for substations such as:
a. Protection Schemes
b. Metering
c. Substation layouts
d. Earthing and grounding layouts
e. Architectural drawings for control rooms
f. Create 2D drawings for construction and substation electrical layout
g. Create schematic drawings for control purposes
h. Create graphs and simulations
i. Civil design
j. Structural design
k. Stormwater management/hydrologic analysis/hydraulic structure design
l. Drainage design to support water based fire protection systems
m. Access road design.
</t>
  </si>
  <si>
    <t xml:space="preserve">Does the system provide the capability to perform engineering design for substations such as?:
a. Protection Schemes
b. Metering
c. Substation layouts
d. Earthing and grounding layouts
e. Architectural drawings for control rooms
f. Create 2D drawings for construction and substation electrical layout
g. Create schematic drawings for control purposes
h. Create graphs and simulations
i. Civil design
j. Structural design
k. Stormwater management/hydrologic analysis/hydraulic structure design
l. Drainage design to support water based fire protection systems
m. Access road design.
</t>
  </si>
  <si>
    <t>BRS28  BB4</t>
  </si>
  <si>
    <t xml:space="preserve">Capability for user to be able to access attributes and selects design, complex overhead lines in different voltages including:
a. Survey
b. Tower spotting- line design- 
c. Route selection
d. Substations and other infrastructure 
</t>
  </si>
  <si>
    <t>BRS28  BB5</t>
  </si>
  <si>
    <t>Capability to design land surveying using line lidar visual.</t>
  </si>
  <si>
    <t>BRS28  BB6</t>
  </si>
  <si>
    <t xml:space="preserve">Capability to create 3D substation models and 2D drawings:
a. Design substation physical layout
b. Design substation protection and control
c. Estimate substation materials
d. Generate substation construction deliverables.
</t>
  </si>
  <si>
    <t xml:space="preserve">Does the system provide the capability to create 3D substation models and 2D drawings?:
a. Design substation physical layout
b. Design substation protection and control
c. Estimate substation materials
d. Generate substation construction deliverables.
</t>
  </si>
  <si>
    <t>BRS28  BB7</t>
  </si>
  <si>
    <t>Capability to design structures and export PLS CAD files</t>
  </si>
  <si>
    <t>Does the system provide the capability to design structures and export PLS CAD files?</t>
  </si>
  <si>
    <t>BRS28  BB8</t>
  </si>
  <si>
    <t>Capability to design of access roads in and around substations/sites.</t>
  </si>
  <si>
    <t>Does the system provide the capability to design of access roads in and around substations/sites?.</t>
  </si>
  <si>
    <t>BRS28  BB9</t>
  </si>
  <si>
    <t xml:space="preserve">Capability to exchange intelligent CAD information by exporting and importing attribute data shape files. </t>
  </si>
  <si>
    <t xml:space="preserve">Does the system provide the capability to exchange intelligent CAD information by exporting and importing attribute data shape files?. </t>
  </si>
  <si>
    <t>BRS28  BB10</t>
  </si>
  <si>
    <t>Capability for Geographic Information System (GIS) interoperability (ability of computer system or software to exchange and make use of information)- creation and analysis of 2D and 3D models.</t>
  </si>
  <si>
    <t>Does the system provide the capability to for Geographic Information System (GIS) interoperability (ability of computer system or software to exchange and make use of information)- creation and analysis of 2D and 3D models?.</t>
  </si>
  <si>
    <t>BRS28  BB11</t>
  </si>
  <si>
    <t xml:space="preserve">Capability to allow user to be able to perform the following:
a. Specification of plant equipment
b. Design of safety and working clearances
c. Design of foundation, structures and busbars
d. Design of lightning shielding systems.
e. Design of utilities for the substation.
f. Design of cabling systems.
</t>
  </si>
  <si>
    <t xml:space="preserve">Does the system provide the capability to allow user to be able to perform the following?:
a. Specification of plant equipment
b. Design of safety and working clearances
c. Design of foundation, structures and busbars
d. Design of lightning shielding systems.
e. Design of utilities for the substation.
f. Design of cabling systems.
</t>
  </si>
  <si>
    <t>BRS28  BB12</t>
  </si>
  <si>
    <t>Capability for the user to mark and count occupied stands for electrification projects.</t>
  </si>
  <si>
    <t>Does the system provide the capability for the user to mark and count occupied stands for electrification projects?.</t>
  </si>
  <si>
    <t>BRS28  BB13</t>
  </si>
  <si>
    <t>Capability to export data to a geospatial software application displays a virtual globe which offers the ability to analyse and capture geographical data to see if stands are aligned.</t>
  </si>
  <si>
    <t>Does the system provide the capability to export data to a geospatial software application displays a virtual globe which offers the ability to analyse and capture geographical data to see if stands are aligned?.</t>
  </si>
  <si>
    <t>BRS28  BB14</t>
  </si>
  <si>
    <t>Capability for control diagram and plant protection schematics, power plant substation, electrical, mechanical, architectural and civil design.</t>
  </si>
  <si>
    <t>Does the system provide the capability for control diagram and plant protection schematics, power plant substation, electrical, mechanical, architectural and civil design?.</t>
  </si>
  <si>
    <t>BRS28  BB15</t>
  </si>
  <si>
    <t>Capability to view all multiple files from other package version files</t>
  </si>
  <si>
    <t>Does the system provide the capability to view all multiple files from other package version files?</t>
  </si>
  <si>
    <t>BRS28  BB16</t>
  </si>
  <si>
    <t>Capability for terrain modelling and raster files.</t>
  </si>
  <si>
    <t>Does the system provide the capability for terrain modelling and raster files?.</t>
  </si>
  <si>
    <t>BRS28  BB17</t>
  </si>
  <si>
    <t xml:space="preserve">Capability to design cadastral lines, roads and servitudes. </t>
  </si>
  <si>
    <t xml:space="preserve">Does the system provide the capability to design cadastral lines, roads and servitudes?. </t>
  </si>
  <si>
    <t>BRS28  BB18</t>
  </si>
  <si>
    <t xml:space="preserve">Capability to manage maps by:
a. Merging maps
b. Integrating plans and designs
c. Operate diagrams
d. Check fault level of the infrastructure.
</t>
  </si>
  <si>
    <t xml:space="preserve">Does the system provide the capability to manage maps by:
a. Merging maps
b. Integrating plans and designs
c. Operate diagrams
d. Check fault level of the infrastructure.
</t>
  </si>
  <si>
    <t>BRS28  BB19</t>
  </si>
  <si>
    <t>Capability to support the creation, maintenance, analysis and sharing of 2D and 3D geospatial information and create contours.</t>
  </si>
  <si>
    <t>Does the system provide the capability to support the creation, maintenance, analysis and sharing of 2D and 3D geospatial information and create contours?.</t>
  </si>
  <si>
    <t>Manage coal power plant turbine engineering</t>
  </si>
  <si>
    <t>BRS29 CC1</t>
  </si>
  <si>
    <t xml:space="preserve">Capability for condition monitoring diagnostics and collection of vibration signals for:
a. Turbo machinery
b. Hydro turbines and generators
c. Wind turbines
d. Reciprocating compressors
e. Industrial gas turbines
f. Aero derivative gas turbines
g. Electric motors. 
</t>
  </si>
  <si>
    <t xml:space="preserve">Does the system provide the capability for condition monitoring diagnostics and collection of vibration signals for:
a. Turbo machinery
b. Hydro turbines and generators
c. Wind turbines
d. Reciprocating compressors
e. Industrial gas turbines
f. Aero derivative gas turbines
g. Electric motors. 
</t>
  </si>
  <si>
    <t>BRS29 CC2</t>
  </si>
  <si>
    <t>Capability to use 2D and 3D tools</t>
  </si>
  <si>
    <t>Does the system provide the capability to use 2D and 3D tools?</t>
  </si>
  <si>
    <t>BRS29 CC3</t>
  </si>
  <si>
    <t>Capability for Standard for the Exchange of Product (STP) files compatibility. It is a usable interfacing file type used between different programs.</t>
  </si>
  <si>
    <t>Does the system provide the capability  for Standard for the Exchange of Product (STP) files compatibility. 
Will the usable interfacing file type used between different programs?.</t>
  </si>
  <si>
    <t>BRS29 CC4</t>
  </si>
  <si>
    <t>Control and Instrumentation(C&amp;I) design database for creating models that links, panel arrangement drawings, cross-reference drawings, automated diagram.</t>
  </si>
  <si>
    <t>Does the system provide the capability to control and Instrumentation(C&amp;I) design database for creating models that links, panel arrangement drawings, cross-reference drawings, automated diagram?.</t>
  </si>
  <si>
    <r>
      <t xml:space="preserve">Tenderer must have prior or past experience in implemention of a Engineering Design and Technical Document Management Software Solution. </t>
    </r>
    <r>
      <rPr>
        <b/>
        <sz val="10"/>
        <color theme="1"/>
        <rFont val="Arial"/>
        <family val="2"/>
      </rPr>
      <t xml:space="preserve"> </t>
    </r>
    <r>
      <rPr>
        <b/>
        <sz val="11"/>
        <color theme="1"/>
        <rFont val="Arial"/>
        <family val="2"/>
      </rPr>
      <t>Evidence required</t>
    </r>
    <r>
      <rPr>
        <sz val="10"/>
        <color theme="1"/>
        <rFont val="Arial"/>
        <family val="2"/>
      </rPr>
      <t xml:space="preserve"> - Provide name(s) of the company(ies) and reference letter(s)  where the solution(Specialised Engineering Tools,Document Management and Integration) was implemented in the past 2 years, with the minimum user base of at least 100, together with contact person(s) &amp; details.
 </t>
    </r>
  </si>
  <si>
    <t>Capability to analysis the stability of soil and rock slopes.</t>
  </si>
  <si>
    <t>Does the system provide capability to analyse the stability of soil and rock slopes?</t>
  </si>
  <si>
    <t>Capability to perform a finite element analysis of the groundwater flow in saturated / unsaterated porous media</t>
  </si>
  <si>
    <t>Does the system provide capability to perform a finite element analysis of the groundwater flow in saturated / unsaterated porous media?</t>
  </si>
  <si>
    <t xml:space="preserve">Capability to perform a finite element stress and deformation analysis of earth and structural material </t>
  </si>
  <si>
    <t>Does the system provide capability  to perform a finite element stress and deformation analysis of earth and structural material?</t>
  </si>
  <si>
    <t>Capability to perform a finite element analysis of earthqake liquefaction.</t>
  </si>
  <si>
    <t>Does the system provide capabilityto perform a finite element analysis of earthqake liquefaction?</t>
  </si>
  <si>
    <t>Capability to perform a finite element analysis of dynamic loading.</t>
  </si>
  <si>
    <t>Does the system provide capability to perform a finite element analysis of dynamic loading?</t>
  </si>
  <si>
    <t>Does the system have capability for a design of a panel is a complete document. Opening a single document will give access to all drawings and elements associated with the design including: 2D drawing view, 3D drawing, electrical schematic diagram, Reference diagrams and cabling diagrams. The user should not have to close a particular sheet of a design to open another one in order to follow a circuit?.</t>
  </si>
  <si>
    <t>Can the system allow the user to customise pane view as per their preference?</t>
  </si>
  <si>
    <t>Can the system save the customised pane view to become part of selection list of views?.</t>
  </si>
  <si>
    <t>Can the system allow users to create folders according to their specific needs?.</t>
  </si>
  <si>
    <t>Can the user have the ability to update and upload project folder with supporting documentation?.</t>
  </si>
  <si>
    <t>Will the system have an embedded help function enabling first line support to end users?</t>
  </si>
  <si>
    <t xml:space="preserve">Does the CAD drawings have the following functionality:
a) 2D line drawing 
b) 3D modelling 
c) Create 2D drawing from 3D mode
d) CAD drone to reference background data such as raster
e) Create contour lines from points, lidar, terrain etc
f) Create/develop BOQ’s or other specified material quantities from drawings.
</t>
  </si>
  <si>
    <t>Ability to generate Parts/Materials list table to insert on drawings or export to excel.</t>
  </si>
  <si>
    <t>Does the system generate Parts/Materials list table to insert on drawings or export to excel?.</t>
  </si>
  <si>
    <t>Ability to work with different file formats e.g. dxf,dwg,tiff,shp,jpeg,ecw etc.</t>
  </si>
  <si>
    <t>Does the system have a capability  to work with different file formats e.g. dxf,dwg,tiff,shp,jpeg,ecw etc?</t>
  </si>
  <si>
    <t>Does the system have capability to handle varying document sizes as configuration sizes are dependent on the tools being used?.</t>
  </si>
  <si>
    <t xml:space="preserve">Does the system allow various documents and data types to be checked in into the system?. </t>
  </si>
  <si>
    <t>Does the system allow a user to access documents, folders, workflow and control functions allowed per user role?.</t>
  </si>
  <si>
    <t>Manage workflow rules</t>
  </si>
  <si>
    <t xml:space="preserve">Capability to add drawings that were checked out iduring the migration. </t>
  </si>
  <si>
    <t xml:space="preserve">Does the system have a capability to add drawings that were checked out during the migration. </t>
  </si>
  <si>
    <t xml:space="preserve">Does the system provide the capability to design land surveying using line lidar visual?.
Does the system have the capability to add on other applications e.g. Terra Solid?. </t>
  </si>
  <si>
    <t>Information security - integration communication</t>
  </si>
  <si>
    <t>Supplier Scoring 
(0,50,100%)</t>
  </si>
  <si>
    <t xml:space="preserve"> Fully comply with requirement</t>
  </si>
  <si>
    <t>Partially comply will require development/ customisation</t>
  </si>
  <si>
    <t>No Compliance</t>
  </si>
  <si>
    <t>Supplier to Complete</t>
  </si>
  <si>
    <t>Scoring and Priority</t>
  </si>
  <si>
    <t>Can your product integrate with geographical information, land surveying data, network assets, power system simulation data, CAD designs, CAD drawings, design files and e-mail notifications?</t>
  </si>
  <si>
    <t>Supplier Evidence
Provide supporting link(including document,section, paragraph,page)</t>
  </si>
  <si>
    <t xml:space="preserve">Is your product offering an enterprise solution which provides seamless integration between document management, CAD and Engineering application components?. </t>
  </si>
  <si>
    <t>Do you have resources with experience to implement and migrate from an existing document management system to an Enterprise Document Management System including migration of legacy data?</t>
  </si>
  <si>
    <t>Security</t>
  </si>
  <si>
    <t>System Demo</t>
  </si>
  <si>
    <t>Section 1- General Technical Questions</t>
  </si>
  <si>
    <t>Section 2 -Functional Tx Requirements</t>
  </si>
  <si>
    <t>Section 3- Functional Dx Standard Requirements</t>
  </si>
  <si>
    <t>Section 4- Functional Gx Requirements</t>
  </si>
  <si>
    <t>Functional Gx Requirements</t>
  </si>
  <si>
    <t>Sum of Weighted Question (Functional Tx Requirements)</t>
  </si>
  <si>
    <t>Sum of Weighted Question (Functional Gx Requirements</t>
  </si>
  <si>
    <t>Sum of Weighted Question (Security)</t>
  </si>
  <si>
    <t>Sum of Weighted Question (System Demo)</t>
  </si>
  <si>
    <t>Sum of Weighted Question (Functional Dx Standard Requirements)</t>
  </si>
  <si>
    <t>Sum of Weighted Question (Integration and Testing)</t>
  </si>
  <si>
    <t>Sum of Weighted Question (General Technical Questions)</t>
  </si>
  <si>
    <t xml:space="preserve">General Technical Questions </t>
  </si>
  <si>
    <t>Functional Tx Requirements</t>
  </si>
  <si>
    <t>Functional Dx Standard Requirements</t>
  </si>
  <si>
    <t>Section 5 -Security</t>
  </si>
  <si>
    <t>Section 6- Cloud</t>
  </si>
  <si>
    <t>Section 7- Integration and testing</t>
  </si>
  <si>
    <t>Section 8- System Demo</t>
  </si>
  <si>
    <t>Technical Evaluation Criteria - RFI for Engineering Design and Technical Document Management Software</t>
  </si>
  <si>
    <t>7. Each Tenderer that met the Gatekeepers, Will be evaluated against the paper evaluation, and must achieve a score of 70% and above</t>
  </si>
  <si>
    <t>8. Each Tenderer that achieves a score of 70% and above during the paper evaluation, Will need to prepare for a Demo and will be evaluated</t>
  </si>
  <si>
    <t>No</t>
  </si>
  <si>
    <t>Paper Evaluation :100% &amp; 
Demo 100%</t>
  </si>
  <si>
    <t>Functional Requirements for Tx, Dx,&amp; Gx weighting are highest at 51%, Integration and Testing follows at 15%, and the rest is 10%, 13% and 11% each. The total for the technical evaluation is 100%</t>
  </si>
  <si>
    <t>Paper Evaulation and Demo Final Score</t>
  </si>
  <si>
    <t>The threshold for the Final score (Paper Evaluation is 70% - CellF34) + (Demo is 70%  - Cell F35)</t>
  </si>
  <si>
    <t xml:space="preserve">Floor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</si>
</sst>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_ ;[Red]\-0\ "/>
  </numFmts>
  <fonts count="49" x14ac:knownFonts="1">
    <font>
      <sz val="11"/>
      <color theme="1"/>
      <name val="Calibri"/>
      <family val="2"/>
      <scheme val="minor"/>
    </font>
    <font>
      <b/>
      <sz val="11"/>
      <color theme="1"/>
      <name val="Calibri"/>
      <family val="2"/>
      <scheme val="minor"/>
    </font>
    <font>
      <b/>
      <sz val="14"/>
      <color theme="1"/>
      <name val="Calibri"/>
      <family val="2"/>
      <scheme val="minor"/>
    </font>
    <font>
      <b/>
      <sz val="10"/>
      <color theme="1"/>
      <name val="Arial"/>
      <family val="2"/>
    </font>
    <font>
      <sz val="10"/>
      <color theme="1"/>
      <name val="Arial"/>
      <family val="2"/>
    </font>
    <font>
      <sz val="10"/>
      <color rgb="FF000000"/>
      <name val="Arial"/>
      <family val="2"/>
    </font>
    <font>
      <sz val="11"/>
      <color theme="1"/>
      <name val="Calibri"/>
      <family val="2"/>
      <scheme val="minor"/>
    </font>
    <font>
      <b/>
      <sz val="10"/>
      <name val="Arial"/>
      <family val="2"/>
    </font>
    <font>
      <sz val="10"/>
      <color indexed="8"/>
      <name val="Arial"/>
      <family val="2"/>
    </font>
    <font>
      <sz val="8"/>
      <color indexed="8"/>
      <name val="Arial"/>
      <family val="2"/>
    </font>
    <font>
      <b/>
      <sz val="10"/>
      <color indexed="8"/>
      <name val="Arial"/>
      <family val="2"/>
    </font>
    <font>
      <sz val="10"/>
      <name val="Arial"/>
      <family val="2"/>
    </font>
    <font>
      <sz val="10"/>
      <name val="Calibri"/>
      <family val="2"/>
      <scheme val="minor"/>
    </font>
    <font>
      <sz val="10"/>
      <color indexed="62"/>
      <name val="Arial"/>
      <family val="2"/>
    </font>
    <font>
      <b/>
      <sz val="10"/>
      <color indexed="62"/>
      <name val="Arial"/>
      <family val="2"/>
    </font>
    <font>
      <b/>
      <sz val="11"/>
      <color indexed="8"/>
      <name val="Calibri"/>
      <family val="2"/>
    </font>
    <font>
      <b/>
      <sz val="11"/>
      <color rgb="FFFF0000"/>
      <name val="Calibri"/>
      <family val="2"/>
    </font>
    <font>
      <sz val="11"/>
      <color rgb="FFFF0000"/>
      <name val="Calibri"/>
      <family val="2"/>
    </font>
    <font>
      <sz val="10"/>
      <color rgb="FFFF0000"/>
      <name val="Arial"/>
      <family val="2"/>
    </font>
    <font>
      <b/>
      <u/>
      <sz val="16"/>
      <color indexed="8"/>
      <name val="Arial"/>
      <family val="2"/>
    </font>
    <font>
      <sz val="16"/>
      <color indexed="8"/>
      <name val="Calibri"/>
      <family val="2"/>
    </font>
    <font>
      <b/>
      <sz val="14"/>
      <color indexed="8"/>
      <name val="Arial"/>
      <family val="2"/>
    </font>
    <font>
      <b/>
      <i/>
      <sz val="12"/>
      <color indexed="8"/>
      <name val="Arial"/>
      <family val="2"/>
    </font>
    <font>
      <b/>
      <sz val="9"/>
      <color indexed="8"/>
      <name val="Arial"/>
      <family val="2"/>
    </font>
    <font>
      <b/>
      <u/>
      <sz val="10"/>
      <color indexed="8"/>
      <name val="Arial"/>
      <family val="2"/>
    </font>
    <font>
      <sz val="11"/>
      <color theme="1"/>
      <name val="Arial"/>
      <family val="2"/>
    </font>
    <font>
      <b/>
      <u/>
      <sz val="12"/>
      <color indexed="8"/>
      <name val="Arial"/>
      <family val="2"/>
    </font>
    <font>
      <b/>
      <sz val="9"/>
      <color theme="1"/>
      <name val="Arial"/>
      <family val="2"/>
    </font>
    <font>
      <sz val="9"/>
      <color indexed="81"/>
      <name val="Tahoma"/>
      <family val="2"/>
    </font>
    <font>
      <b/>
      <sz val="9"/>
      <color indexed="81"/>
      <name val="Tahoma"/>
      <family val="2"/>
    </font>
    <font>
      <b/>
      <sz val="11"/>
      <color theme="3"/>
      <name val="Calibri"/>
      <family val="2"/>
      <scheme val="minor"/>
    </font>
    <font>
      <b/>
      <sz val="10"/>
      <color theme="3"/>
      <name val="Arial"/>
      <family val="2"/>
    </font>
    <font>
      <u/>
      <sz val="11"/>
      <color theme="10"/>
      <name val="Calibri"/>
      <family val="2"/>
      <scheme val="minor"/>
    </font>
    <font>
      <sz val="9"/>
      <color theme="1"/>
      <name val="Arial"/>
      <family val="2"/>
    </font>
    <font>
      <b/>
      <sz val="16"/>
      <color rgb="FFC00000"/>
      <name val="Arial"/>
      <family val="2"/>
    </font>
    <font>
      <b/>
      <sz val="11"/>
      <color rgb="FFC00000"/>
      <name val="Arial"/>
      <family val="2"/>
    </font>
    <font>
      <b/>
      <sz val="11"/>
      <color rgb="FFC00000"/>
      <name val="Calibri"/>
      <family val="2"/>
      <scheme val="minor"/>
    </font>
    <font>
      <sz val="11"/>
      <color rgb="FFC00000"/>
      <name val="Calibri"/>
      <family val="2"/>
      <scheme val="minor"/>
    </font>
    <font>
      <sz val="11"/>
      <color rgb="FFFF0000"/>
      <name val="Calibri"/>
      <family val="2"/>
      <scheme val="minor"/>
    </font>
    <font>
      <b/>
      <sz val="11"/>
      <color theme="1"/>
      <name val="Arial"/>
      <family val="2"/>
    </font>
    <font>
      <b/>
      <sz val="9"/>
      <name val="Arial"/>
      <family val="2"/>
    </font>
    <font>
      <sz val="11"/>
      <color rgb="FFC00000"/>
      <name val="Arial"/>
      <family val="2"/>
    </font>
    <font>
      <b/>
      <sz val="9"/>
      <color rgb="FFC00000"/>
      <name val="Arial"/>
      <family val="2"/>
    </font>
    <font>
      <sz val="9"/>
      <color rgb="FF000000"/>
      <name val="Arial"/>
      <family val="2"/>
    </font>
    <font>
      <sz val="9"/>
      <color rgb="FFFF0000"/>
      <name val="Arial"/>
      <family val="2"/>
    </font>
    <font>
      <b/>
      <sz val="14"/>
      <color theme="1"/>
      <name val="Arial"/>
      <family val="2"/>
    </font>
    <font>
      <b/>
      <sz val="16"/>
      <color theme="1"/>
      <name val="Arial"/>
      <family val="2"/>
    </font>
    <font>
      <b/>
      <sz val="14"/>
      <color rgb="FFFF0000"/>
      <name val="Calibri"/>
      <family val="2"/>
    </font>
    <font>
      <sz val="14"/>
      <color theme="1"/>
      <name val="Calibri"/>
      <family val="2"/>
      <scheme val="minor"/>
    </font>
  </fonts>
  <fills count="31">
    <fill>
      <patternFill patternType="none"/>
    </fill>
    <fill>
      <patternFill patternType="gray125"/>
    </fill>
    <fill>
      <patternFill patternType="solid">
        <fgColor theme="2" tint="-9.9978637043366805E-2"/>
        <bgColor indexed="64"/>
      </patternFill>
    </fill>
    <fill>
      <patternFill patternType="solid">
        <fgColor theme="0" tint="-0.249977111117893"/>
        <bgColor indexed="64"/>
      </patternFill>
    </fill>
    <fill>
      <patternFill patternType="solid">
        <fgColor rgb="FFFFFF00"/>
        <bgColor indexed="64"/>
      </patternFill>
    </fill>
    <fill>
      <patternFill patternType="solid">
        <fgColor theme="5" tint="0.59999389629810485"/>
        <bgColor indexed="64"/>
      </patternFill>
    </fill>
    <fill>
      <patternFill patternType="solid">
        <fgColor theme="0" tint="-4.9989318521683403E-2"/>
        <bgColor indexed="64"/>
      </patternFill>
    </fill>
    <fill>
      <patternFill patternType="solid">
        <fgColor theme="9" tint="0.59999389629810485"/>
        <bgColor indexed="51"/>
      </patternFill>
    </fill>
    <fill>
      <patternFill patternType="solid">
        <fgColor theme="8" tint="0.59999389629810485"/>
        <bgColor indexed="40"/>
      </patternFill>
    </fill>
    <fill>
      <patternFill patternType="solid">
        <fgColor theme="0" tint="-0.14999847407452621"/>
        <bgColor indexed="23"/>
      </patternFill>
    </fill>
    <fill>
      <patternFill patternType="solid">
        <fgColor theme="0" tint="-0.14999847407452621"/>
        <bgColor indexed="64"/>
      </patternFill>
    </fill>
    <fill>
      <patternFill patternType="solid">
        <fgColor theme="9" tint="0.59999389629810485"/>
        <bgColor indexed="23"/>
      </patternFill>
    </fill>
    <fill>
      <patternFill patternType="solid">
        <fgColor theme="9" tint="0.79998168889431442"/>
        <bgColor indexed="64"/>
      </patternFill>
    </fill>
    <fill>
      <patternFill patternType="solid">
        <fgColor theme="9" tint="0.79998168889431442"/>
        <bgColor indexed="22"/>
      </patternFill>
    </fill>
    <fill>
      <patternFill patternType="solid">
        <fgColor rgb="FFFFC000"/>
        <bgColor indexed="64"/>
      </patternFill>
    </fill>
    <fill>
      <patternFill patternType="solid">
        <fgColor theme="8" tint="0.79998168889431442"/>
        <bgColor indexed="64"/>
      </patternFill>
    </fill>
    <fill>
      <patternFill patternType="solid">
        <fgColor theme="6" tint="0.79998168889431442"/>
        <bgColor indexed="64"/>
      </patternFill>
    </fill>
    <fill>
      <patternFill patternType="solid">
        <fgColor theme="8" tint="0.59999389629810485"/>
        <bgColor indexed="51"/>
      </patternFill>
    </fill>
    <fill>
      <patternFill patternType="solid">
        <fgColor theme="0"/>
        <bgColor indexed="64"/>
      </patternFill>
    </fill>
    <fill>
      <patternFill patternType="solid">
        <fgColor theme="0" tint="-0.14999847407452621"/>
        <bgColor indexed="22"/>
      </patternFill>
    </fill>
    <fill>
      <patternFill patternType="solid">
        <fgColor theme="0"/>
        <bgColor indexed="22"/>
      </patternFill>
    </fill>
    <fill>
      <patternFill patternType="solid">
        <fgColor rgb="FFD9D9D9"/>
        <bgColor indexed="64"/>
      </patternFill>
    </fill>
    <fill>
      <patternFill patternType="solid">
        <fgColor theme="5" tint="0.79998168889431442"/>
        <bgColor indexed="64"/>
      </patternFill>
    </fill>
    <fill>
      <patternFill patternType="solid">
        <fgColor rgb="FFFFCC99"/>
        <bgColor indexed="64"/>
      </patternFill>
    </fill>
    <fill>
      <patternFill patternType="solid">
        <fgColor rgb="FFCCFFCC"/>
        <bgColor indexed="64"/>
      </patternFill>
    </fill>
    <fill>
      <patternFill patternType="solid">
        <fgColor rgb="FFCCFFFF"/>
        <bgColor indexed="64"/>
      </patternFill>
    </fill>
    <fill>
      <patternFill patternType="solid">
        <fgColor rgb="FFF2DBDA"/>
        <bgColor indexed="64"/>
      </patternFill>
    </fill>
    <fill>
      <patternFill patternType="solid">
        <fgColor rgb="FFFF99FF"/>
        <bgColor indexed="64"/>
      </patternFill>
    </fill>
    <fill>
      <patternFill patternType="solid">
        <fgColor rgb="FFFCECDA"/>
        <bgColor indexed="22"/>
      </patternFill>
    </fill>
    <fill>
      <patternFill patternType="solid">
        <fgColor rgb="FFFEEDE8"/>
        <bgColor indexed="64"/>
      </patternFill>
    </fill>
    <fill>
      <patternFill patternType="solid">
        <fgColor rgb="FFFEEDE8"/>
        <bgColor indexed="22"/>
      </patternFill>
    </fill>
  </fills>
  <borders count="117">
    <border>
      <left/>
      <right/>
      <top/>
      <bottom/>
      <diagonal/>
    </border>
    <border>
      <left style="medium">
        <color auto="1"/>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thin">
        <color indexed="64"/>
      </top>
      <bottom/>
      <diagonal/>
    </border>
    <border>
      <left style="thin">
        <color indexed="64"/>
      </left>
      <right/>
      <top/>
      <bottom/>
      <diagonal/>
    </border>
    <border>
      <left/>
      <right/>
      <top/>
      <bottom style="thin">
        <color indexed="64"/>
      </bottom>
      <diagonal/>
    </border>
    <border>
      <left/>
      <right style="medium">
        <color indexed="64"/>
      </right>
      <top/>
      <bottom/>
      <diagonal/>
    </border>
    <border>
      <left style="thin">
        <color indexed="64"/>
      </left>
      <right style="medium">
        <color indexed="64"/>
      </right>
      <top style="thin">
        <color indexed="64"/>
      </top>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right/>
      <top/>
      <bottom style="medium">
        <color indexed="64"/>
      </bottom>
      <diagonal/>
    </border>
    <border>
      <left/>
      <right/>
      <top style="medium">
        <color indexed="64"/>
      </top>
      <bottom/>
      <diagonal/>
    </border>
    <border>
      <left/>
      <right style="medium">
        <color indexed="64"/>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style="thin">
        <color indexed="64"/>
      </right>
      <top/>
      <bottom/>
      <diagonal/>
    </border>
    <border>
      <left/>
      <right style="medium">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top/>
      <bottom style="thin">
        <color indexed="64"/>
      </bottom>
      <diagonal/>
    </border>
    <border>
      <left style="thin">
        <color indexed="64"/>
      </left>
      <right/>
      <top style="thin">
        <color indexed="64"/>
      </top>
      <bottom/>
      <diagonal/>
    </border>
    <border>
      <left style="thin">
        <color rgb="FF000000"/>
      </left>
      <right style="thin">
        <color rgb="FF000000"/>
      </right>
      <top style="thin">
        <color rgb="FF000000"/>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bottom style="thin">
        <color indexed="8"/>
      </bottom>
      <diagonal/>
    </border>
    <border>
      <left style="thin">
        <color indexed="8"/>
      </left>
      <right style="thin">
        <color indexed="8"/>
      </right>
      <top style="thin">
        <color indexed="8"/>
      </top>
      <bottom/>
      <diagonal/>
    </border>
    <border>
      <left/>
      <right style="thin">
        <color indexed="8"/>
      </right>
      <top/>
      <bottom/>
      <diagonal/>
    </border>
    <border>
      <left style="thin">
        <color indexed="8"/>
      </left>
      <right style="thin">
        <color indexed="8"/>
      </right>
      <top/>
      <bottom/>
      <diagonal/>
    </border>
    <border>
      <left style="thin">
        <color indexed="8"/>
      </left>
      <right/>
      <top/>
      <bottom style="thin">
        <color indexed="8"/>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8"/>
      </right>
      <top style="thin">
        <color indexed="8"/>
      </top>
      <bottom style="thin">
        <color indexed="8"/>
      </bottom>
      <diagonal/>
    </border>
    <border>
      <left/>
      <right style="thin">
        <color indexed="8"/>
      </right>
      <top style="thin">
        <color indexed="8"/>
      </top>
      <bottom/>
      <diagonal/>
    </border>
    <border>
      <left/>
      <right style="medium">
        <color indexed="64"/>
      </right>
      <top style="medium">
        <color indexed="64"/>
      </top>
      <bottom style="medium">
        <color indexed="64"/>
      </bottom>
      <diagonal/>
    </border>
    <border>
      <left/>
      <right style="thin">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right style="thin">
        <color indexed="8"/>
      </right>
      <top/>
      <bottom style="thin">
        <color indexed="8"/>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8"/>
      </left>
      <right/>
      <top style="thin">
        <color indexed="8"/>
      </top>
      <bottom/>
      <diagonal/>
    </border>
    <border>
      <left style="thin">
        <color rgb="FF000000"/>
      </left>
      <right style="thin">
        <color rgb="FF000000"/>
      </right>
      <top/>
      <bottom style="thin">
        <color rgb="FF000000"/>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theme="1" tint="0.499984740745262"/>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bottom style="double">
        <color indexed="64"/>
      </bottom>
      <diagonal/>
    </border>
    <border>
      <left style="thin">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diagonal/>
    </border>
    <border>
      <left style="medium">
        <color indexed="64"/>
      </left>
      <right style="thin">
        <color indexed="64"/>
      </right>
      <top/>
      <bottom style="thin">
        <color theme="1" tint="0.499984740745262"/>
      </bottom>
      <diagonal/>
    </border>
    <border>
      <left style="thin">
        <color indexed="64"/>
      </left>
      <right style="thin">
        <color indexed="64"/>
      </right>
      <top/>
      <bottom style="thin">
        <color theme="1" tint="0.499984740745262"/>
      </bottom>
      <diagonal/>
    </border>
    <border>
      <left style="thin">
        <color indexed="64"/>
      </left>
      <right style="medium">
        <color indexed="64"/>
      </right>
      <top/>
      <bottom style="thin">
        <color theme="1" tint="0.499984740745262"/>
      </bottom>
      <diagonal/>
    </border>
    <border>
      <left style="thin">
        <color theme="1" tint="0.499984740745262"/>
      </left>
      <right style="medium">
        <color indexed="64"/>
      </right>
      <top/>
      <bottom style="thin">
        <color theme="1" tint="0.499984740745262"/>
      </bottom>
      <diagonal/>
    </border>
    <border>
      <left style="medium">
        <color indexed="64"/>
      </left>
      <right style="thin">
        <color indexed="64"/>
      </right>
      <top style="thin">
        <color theme="1" tint="0.499984740745262"/>
      </top>
      <bottom style="thin">
        <color theme="1" tint="0.499984740745262"/>
      </bottom>
      <diagonal/>
    </border>
    <border>
      <left style="thin">
        <color indexed="64"/>
      </left>
      <right style="thin">
        <color indexed="64"/>
      </right>
      <top style="thin">
        <color theme="1" tint="0.499984740745262"/>
      </top>
      <bottom style="thin">
        <color theme="1" tint="0.499984740745262"/>
      </bottom>
      <diagonal/>
    </border>
    <border>
      <left style="thin">
        <color indexed="64"/>
      </left>
      <right style="medium">
        <color indexed="64"/>
      </right>
      <top style="thin">
        <color theme="1" tint="0.499984740745262"/>
      </top>
      <bottom style="thin">
        <color theme="1" tint="0.499984740745262"/>
      </bottom>
      <diagonal/>
    </border>
    <border>
      <left style="thin">
        <color theme="1" tint="0.499984740745262"/>
      </left>
      <right style="medium">
        <color indexed="64"/>
      </right>
      <top style="thin">
        <color theme="1" tint="0.499984740745262"/>
      </top>
      <bottom style="thin">
        <color theme="1" tint="0.499984740745262"/>
      </bottom>
      <diagonal/>
    </border>
    <border>
      <left style="medium">
        <color indexed="64"/>
      </left>
      <right style="thin">
        <color indexed="64"/>
      </right>
      <top style="thin">
        <color theme="1" tint="0.499984740745262"/>
      </top>
      <bottom style="medium">
        <color indexed="64"/>
      </bottom>
      <diagonal/>
    </border>
    <border>
      <left style="thin">
        <color indexed="64"/>
      </left>
      <right style="thin">
        <color indexed="64"/>
      </right>
      <top style="thin">
        <color theme="1" tint="0.499984740745262"/>
      </top>
      <bottom style="medium">
        <color indexed="64"/>
      </bottom>
      <diagonal/>
    </border>
    <border>
      <left style="thin">
        <color indexed="64"/>
      </left>
      <right style="medium">
        <color indexed="64"/>
      </right>
      <top style="thin">
        <color theme="1" tint="0.499984740745262"/>
      </top>
      <bottom style="medium">
        <color indexed="64"/>
      </bottom>
      <diagonal/>
    </border>
    <border>
      <left style="thin">
        <color theme="1" tint="0.499984740745262"/>
      </left>
      <right style="medium">
        <color indexed="64"/>
      </right>
      <top style="thin">
        <color theme="1" tint="0.499984740745262"/>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style="thin">
        <color theme="1" tint="0.499984740745262"/>
      </top>
      <bottom style="thin">
        <color theme="1" tint="0.499984740745262"/>
      </bottom>
      <diagonal/>
    </border>
    <border>
      <left style="medium">
        <color indexed="64"/>
      </left>
      <right style="medium">
        <color indexed="64"/>
      </right>
      <top style="thin">
        <color theme="1" tint="0.499984740745262"/>
      </top>
      <bottom/>
      <diagonal/>
    </border>
    <border>
      <left style="medium">
        <color indexed="64"/>
      </left>
      <right style="medium">
        <color indexed="64"/>
      </right>
      <top style="thin">
        <color theme="1" tint="0.499984740745262"/>
      </top>
      <bottom style="medium">
        <color indexed="64"/>
      </bottom>
      <diagonal/>
    </border>
    <border>
      <left style="medium">
        <color indexed="64"/>
      </left>
      <right/>
      <top style="thin">
        <color theme="1" tint="0.499984740745262"/>
      </top>
      <bottom style="thin">
        <color theme="1" tint="0.499984740745262"/>
      </bottom>
      <diagonal/>
    </border>
    <border>
      <left style="medium">
        <color indexed="64"/>
      </left>
      <right/>
      <top style="thin">
        <color theme="1" tint="0.499984740745262"/>
      </top>
      <bottom style="medium">
        <color indexed="64"/>
      </bottom>
      <diagonal/>
    </border>
    <border>
      <left style="medium">
        <color indexed="64"/>
      </left>
      <right/>
      <top/>
      <bottom style="thin">
        <color theme="1" tint="0.499984740745262"/>
      </bottom>
      <diagonal/>
    </border>
    <border>
      <left style="medium">
        <color indexed="64"/>
      </left>
      <right style="medium">
        <color indexed="64"/>
      </right>
      <top/>
      <bottom style="thin">
        <color theme="1" tint="0.499984740745262"/>
      </bottom>
      <diagonal/>
    </border>
    <border>
      <left style="thin">
        <color indexed="64"/>
      </left>
      <right/>
      <top style="medium">
        <color indexed="64"/>
      </top>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theme="1" tint="0.499984740745262"/>
      </left>
      <right style="medium">
        <color indexed="64"/>
      </right>
      <top/>
      <bottom style="medium">
        <color indexed="64"/>
      </bottom>
      <diagonal/>
    </border>
    <border>
      <left/>
      <right style="medium">
        <color indexed="64"/>
      </right>
      <top style="thin">
        <color indexed="64"/>
      </top>
      <bottom/>
      <diagonal/>
    </border>
    <border>
      <left style="thin">
        <color indexed="8"/>
      </left>
      <right style="thin">
        <color indexed="8"/>
      </right>
      <top style="medium">
        <color indexed="64"/>
      </top>
      <bottom style="medium">
        <color indexed="64"/>
      </bottom>
      <diagonal/>
    </border>
    <border>
      <left style="thin">
        <color indexed="8"/>
      </left>
      <right/>
      <top style="medium">
        <color indexed="64"/>
      </top>
      <bottom style="medium">
        <color indexed="64"/>
      </bottom>
      <diagonal/>
    </border>
    <border>
      <left style="thin">
        <color indexed="8"/>
      </left>
      <right style="thin">
        <color indexed="8"/>
      </right>
      <top style="medium">
        <color indexed="64"/>
      </top>
      <bottom/>
      <diagonal/>
    </border>
    <border>
      <left style="thin">
        <color indexed="8"/>
      </left>
      <right/>
      <top style="medium">
        <color indexed="64"/>
      </top>
      <bottom/>
      <diagonal/>
    </border>
    <border>
      <left style="medium">
        <color indexed="64"/>
      </left>
      <right style="thin">
        <color indexed="8"/>
      </right>
      <top style="medium">
        <color indexed="64"/>
      </top>
      <bottom style="medium">
        <color indexed="64"/>
      </bottom>
      <diagonal/>
    </border>
    <border>
      <left style="thin">
        <color indexed="8"/>
      </left>
      <right style="medium">
        <color indexed="64"/>
      </right>
      <top style="medium">
        <color indexed="64"/>
      </top>
      <bottom style="medium">
        <color indexed="64"/>
      </bottom>
      <diagonal/>
    </border>
    <border>
      <left style="thin">
        <color indexed="64"/>
      </left>
      <right/>
      <top/>
      <bottom style="medium">
        <color indexed="64"/>
      </bottom>
      <diagonal/>
    </border>
  </borders>
  <cellStyleXfs count="3">
    <xf numFmtId="0" fontId="0" fillId="0" borderId="0"/>
    <xf numFmtId="9" fontId="6" fillId="0" borderId="0" applyFont="0" applyFill="0" applyBorder="0" applyAlignment="0" applyProtection="0"/>
    <xf numFmtId="0" fontId="32" fillId="0" borderId="0" applyNumberFormat="0" applyFill="0" applyBorder="0" applyAlignment="0" applyProtection="0"/>
  </cellStyleXfs>
  <cellXfs count="798">
    <xf numFmtId="0" fontId="0" fillId="0" borderId="0" xfId="0"/>
    <xf numFmtId="0" fontId="0" fillId="0" borderId="2" xfId="0" applyBorder="1"/>
    <xf numFmtId="0" fontId="2" fillId="0" borderId="0" xfId="0" applyFont="1" applyAlignment="1">
      <alignment horizontal="center"/>
    </xf>
    <xf numFmtId="0" fontId="0" fillId="0" borderId="0" xfId="0" applyAlignment="1">
      <alignment horizontal="center"/>
    </xf>
    <xf numFmtId="0" fontId="0" fillId="0" borderId="8" xfId="0" applyBorder="1"/>
    <xf numFmtId="0" fontId="8" fillId="0" borderId="0" xfId="0" applyFont="1" applyAlignment="1" applyProtection="1">
      <alignment horizontal="center" vertical="center"/>
      <protection hidden="1"/>
    </xf>
    <xf numFmtId="0" fontId="8" fillId="0" borderId="0" xfId="0" applyFont="1" applyAlignment="1" applyProtection="1">
      <alignment horizontal="center" vertical="center" wrapText="1"/>
      <protection hidden="1"/>
    </xf>
    <xf numFmtId="0" fontId="8" fillId="0" borderId="0" xfId="0" applyFont="1" applyAlignment="1">
      <alignment horizontal="center" vertical="center"/>
    </xf>
    <xf numFmtId="0" fontId="8" fillId="0" borderId="0" xfId="0" applyFont="1"/>
    <xf numFmtId="0" fontId="7" fillId="6" borderId="13" xfId="0" applyFont="1" applyFill="1" applyBorder="1" applyAlignment="1">
      <alignment horizontal="left" vertical="center"/>
    </xf>
    <xf numFmtId="0" fontId="7" fillId="6" borderId="0" xfId="0" applyFont="1" applyFill="1" applyAlignment="1">
      <alignment horizontal="left" vertical="center"/>
    </xf>
    <xf numFmtId="0" fontId="7" fillId="6" borderId="43" xfId="0" applyFont="1" applyFill="1" applyBorder="1" applyAlignment="1">
      <alignment horizontal="left" vertical="center"/>
    </xf>
    <xf numFmtId="0" fontId="9" fillId="0" borderId="0" xfId="0" applyFont="1" applyAlignment="1">
      <alignment horizontal="center" vertical="center"/>
    </xf>
    <xf numFmtId="0" fontId="7" fillId="6" borderId="39" xfId="0" applyFont="1" applyFill="1" applyBorder="1" applyAlignment="1">
      <alignment horizontal="left" vertical="center"/>
    </xf>
    <xf numFmtId="0" fontId="7" fillId="6" borderId="14" xfId="0" applyFont="1" applyFill="1" applyBorder="1" applyAlignment="1">
      <alignment horizontal="left" vertical="center"/>
    </xf>
    <xf numFmtId="0" fontId="7" fillId="6" borderId="44" xfId="0" applyFont="1" applyFill="1" applyBorder="1" applyAlignment="1">
      <alignment horizontal="left" vertical="center"/>
    </xf>
    <xf numFmtId="0" fontId="8" fillId="0" borderId="0" xfId="0" applyFont="1" applyAlignment="1">
      <alignment horizontal="left" vertical="center"/>
    </xf>
    <xf numFmtId="0" fontId="10" fillId="0" borderId="0" xfId="0" applyFont="1" applyAlignment="1">
      <alignment horizontal="center" vertical="center"/>
    </xf>
    <xf numFmtId="0" fontId="8" fillId="0" borderId="45" xfId="0" applyFont="1" applyBorder="1" applyAlignment="1">
      <alignment horizontal="left" vertical="center" wrapText="1"/>
    </xf>
    <xf numFmtId="0" fontId="10" fillId="8" borderId="2" xfId="0" applyFont="1" applyFill="1" applyBorder="1" applyAlignment="1" applyProtection="1">
      <alignment vertical="center" wrapText="1"/>
      <protection hidden="1"/>
    </xf>
    <xf numFmtId="0" fontId="10" fillId="8" borderId="2" xfId="0" applyFont="1" applyFill="1" applyBorder="1" applyAlignment="1" applyProtection="1">
      <alignment vertical="center"/>
      <protection hidden="1"/>
    </xf>
    <xf numFmtId="0" fontId="10" fillId="9" borderId="46" xfId="0" applyFont="1" applyFill="1" applyBorder="1" applyAlignment="1">
      <alignment horizontal="center" vertical="center" wrapText="1"/>
    </xf>
    <xf numFmtId="0" fontId="10" fillId="9" borderId="46" xfId="0" applyFont="1" applyFill="1" applyBorder="1" applyAlignment="1">
      <alignment horizontal="left" vertical="center" wrapText="1"/>
    </xf>
    <xf numFmtId="0" fontId="10" fillId="10" borderId="5" xfId="0" applyFont="1" applyFill="1" applyBorder="1" applyAlignment="1">
      <alignment horizontal="left" vertical="top"/>
    </xf>
    <xf numFmtId="0" fontId="10" fillId="11" borderId="2" xfId="0" applyFont="1" applyFill="1" applyBorder="1" applyAlignment="1" applyProtection="1">
      <alignment horizontal="center" vertical="center" wrapText="1"/>
      <protection hidden="1"/>
    </xf>
    <xf numFmtId="0" fontId="10" fillId="7" borderId="2" xfId="0" applyFont="1" applyFill="1" applyBorder="1" applyAlignment="1" applyProtection="1">
      <alignment horizontal="center" vertical="center" wrapText="1"/>
      <protection hidden="1"/>
    </xf>
    <xf numFmtId="0" fontId="10" fillId="8" borderId="48" xfId="0" applyFont="1" applyFill="1" applyBorder="1" applyAlignment="1">
      <alignment horizontal="center" vertical="center" wrapText="1"/>
    </xf>
    <xf numFmtId="0" fontId="10" fillId="8" borderId="48" xfId="0" applyFont="1" applyFill="1" applyBorder="1" applyAlignment="1" applyProtection="1">
      <alignment horizontal="center" vertical="center" wrapText="1"/>
      <protection hidden="1"/>
    </xf>
    <xf numFmtId="0" fontId="10" fillId="9" borderId="2" xfId="0" applyFont="1" applyFill="1" applyBorder="1" applyAlignment="1">
      <alignment horizontal="center" vertical="center" wrapText="1"/>
    </xf>
    <xf numFmtId="0" fontId="8" fillId="0" borderId="2" xfId="0" quotePrefix="1" applyFont="1" applyBorder="1" applyAlignment="1">
      <alignment horizontal="center" vertical="top" wrapText="1"/>
    </xf>
    <xf numFmtId="0" fontId="8" fillId="0" borderId="2" xfId="0" applyFont="1" applyBorder="1" applyAlignment="1">
      <alignment horizontal="left" vertical="top" wrapText="1"/>
    </xf>
    <xf numFmtId="49" fontId="11" fillId="0" borderId="2" xfId="0" applyNumberFormat="1" applyFont="1" applyBorder="1" applyAlignment="1">
      <alignment horizontal="left" vertical="top" wrapText="1"/>
    </xf>
    <xf numFmtId="0" fontId="11" fillId="0" borderId="2" xfId="0" applyFont="1" applyBorder="1" applyAlignment="1">
      <alignment horizontal="left" vertical="top" wrapText="1"/>
    </xf>
    <xf numFmtId="0" fontId="8" fillId="0" borderId="2" xfId="0" applyFont="1" applyBorder="1" applyAlignment="1" applyProtection="1">
      <alignment horizontal="center" vertical="top" wrapText="1"/>
      <protection locked="0" hidden="1"/>
    </xf>
    <xf numFmtId="0" fontId="12" fillId="12" borderId="2" xfId="0" applyFont="1" applyFill="1" applyBorder="1" applyAlignment="1">
      <alignment horizontal="center" vertical="center" wrapText="1"/>
    </xf>
    <xf numFmtId="10" fontId="13" fillId="0" borderId="2" xfId="0" applyNumberFormat="1" applyFont="1" applyBorder="1" applyAlignment="1" applyProtection="1">
      <alignment horizontal="center" vertical="top" wrapText="1"/>
      <protection hidden="1"/>
    </xf>
    <xf numFmtId="10" fontId="11" fillId="0" borderId="2" xfId="0" applyNumberFormat="1" applyFont="1" applyBorder="1" applyAlignment="1" applyProtection="1">
      <alignment horizontal="center" vertical="top" wrapText="1"/>
      <protection hidden="1"/>
    </xf>
    <xf numFmtId="9" fontId="8" fillId="13" borderId="2" xfId="0" applyNumberFormat="1" applyFont="1" applyFill="1" applyBorder="1" applyAlignment="1" applyProtection="1">
      <alignment horizontal="center" vertical="top" wrapText="1"/>
      <protection locked="0"/>
    </xf>
    <xf numFmtId="0" fontId="8" fillId="13" borderId="2" xfId="0" applyFont="1" applyFill="1" applyBorder="1" applyAlignment="1" applyProtection="1">
      <alignment horizontal="center" vertical="top" wrapText="1"/>
      <protection locked="0"/>
    </xf>
    <xf numFmtId="0" fontId="8" fillId="0" borderId="0" xfId="0" applyFont="1" applyAlignment="1">
      <alignment vertical="top"/>
    </xf>
    <xf numFmtId="10" fontId="11" fillId="0" borderId="5" xfId="0" applyNumberFormat="1" applyFont="1" applyBorder="1" applyAlignment="1" applyProtection="1">
      <alignment horizontal="center" vertical="top" wrapText="1"/>
      <protection hidden="1"/>
    </xf>
    <xf numFmtId="9" fontId="8" fillId="13" borderId="5" xfId="0" applyNumberFormat="1" applyFont="1" applyFill="1" applyBorder="1" applyAlignment="1" applyProtection="1">
      <alignment horizontal="center" vertical="top" wrapText="1"/>
      <protection locked="0"/>
    </xf>
    <xf numFmtId="0" fontId="8" fillId="13" borderId="5" xfId="0" applyFont="1" applyFill="1" applyBorder="1" applyAlignment="1" applyProtection="1">
      <alignment horizontal="center" vertical="top" wrapText="1"/>
      <protection locked="0"/>
    </xf>
    <xf numFmtId="0" fontId="8" fillId="0" borderId="2" xfId="0" applyFont="1" applyBorder="1" applyAlignment="1">
      <alignment horizontal="center" vertical="top" wrapText="1"/>
    </xf>
    <xf numFmtId="0" fontId="5" fillId="0" borderId="2" xfId="0" applyFont="1" applyBorder="1" applyAlignment="1">
      <alignment horizontal="center" vertical="top" wrapText="1"/>
    </xf>
    <xf numFmtId="0" fontId="5" fillId="0" borderId="5" xfId="0" applyFont="1" applyBorder="1" applyAlignment="1">
      <alignment horizontal="center" vertical="top" wrapText="1"/>
    </xf>
    <xf numFmtId="0" fontId="8" fillId="0" borderId="0" xfId="0" applyFont="1" applyAlignment="1">
      <alignment horizontal="center" vertical="top"/>
    </xf>
    <xf numFmtId="0" fontId="8" fillId="0" borderId="0" xfId="0" applyFont="1" applyAlignment="1">
      <alignment horizontal="left" vertical="top"/>
    </xf>
    <xf numFmtId="0" fontId="8" fillId="0" borderId="0" xfId="0" applyFont="1" applyAlignment="1" applyProtection="1">
      <alignment horizontal="center" vertical="top"/>
      <protection hidden="1"/>
    </xf>
    <xf numFmtId="0" fontId="8" fillId="0" borderId="0" xfId="0" applyFont="1" applyAlignment="1" applyProtection="1">
      <alignment horizontal="center" vertical="top" wrapText="1"/>
      <protection hidden="1"/>
    </xf>
    <xf numFmtId="0" fontId="15" fillId="0" borderId="2" xfId="0" applyFont="1" applyBorder="1"/>
    <xf numFmtId="0" fontId="16" fillId="0" borderId="0" xfId="0" applyFont="1"/>
    <xf numFmtId="9" fontId="0" fillId="0" borderId="2" xfId="0" applyNumberFormat="1" applyBorder="1"/>
    <xf numFmtId="9" fontId="0" fillId="0" borderId="0" xfId="0" applyNumberFormat="1"/>
    <xf numFmtId="0" fontId="17" fillId="0" borderId="0" xfId="0" applyFont="1"/>
    <xf numFmtId="0" fontId="0" fillId="0" borderId="0" xfId="0" applyAlignment="1">
      <alignment horizontal="left" vertical="center" wrapText="1"/>
    </xf>
    <xf numFmtId="0" fontId="0" fillId="0" borderId="0" xfId="0" applyAlignment="1">
      <alignment wrapText="1"/>
    </xf>
    <xf numFmtId="0" fontId="10" fillId="6" borderId="3" xfId="0" applyFont="1" applyFill="1" applyBorder="1" applyAlignment="1">
      <alignment horizontal="left" vertical="center"/>
    </xf>
    <xf numFmtId="0" fontId="10" fillId="6" borderId="4" xfId="0" applyFont="1" applyFill="1" applyBorder="1" applyAlignment="1">
      <alignment horizontal="left" vertical="center"/>
    </xf>
    <xf numFmtId="0" fontId="7" fillId="6" borderId="36" xfId="0" applyFont="1" applyFill="1" applyBorder="1" applyAlignment="1">
      <alignment horizontal="left" vertical="center"/>
    </xf>
    <xf numFmtId="0" fontId="18" fillId="0" borderId="0" xfId="0" applyFont="1" applyAlignment="1">
      <alignment horizontal="left" vertical="center"/>
    </xf>
    <xf numFmtId="0" fontId="18" fillId="0" borderId="0" xfId="0" applyFont="1"/>
    <xf numFmtId="0" fontId="18" fillId="14" borderId="26" xfId="0" applyFont="1" applyFill="1" applyBorder="1"/>
    <xf numFmtId="0" fontId="8" fillId="14" borderId="26" xfId="0" applyFont="1" applyFill="1" applyBorder="1"/>
    <xf numFmtId="0" fontId="8" fillId="14" borderId="32" xfId="0" applyFont="1" applyFill="1" applyBorder="1"/>
    <xf numFmtId="0" fontId="20" fillId="14" borderId="1" xfId="0" applyFont="1" applyFill="1" applyBorder="1"/>
    <xf numFmtId="0" fontId="8" fillId="14" borderId="15" xfId="0" applyFont="1" applyFill="1" applyBorder="1"/>
    <xf numFmtId="0" fontId="20" fillId="14" borderId="18" xfId="0" applyFont="1" applyFill="1" applyBorder="1"/>
    <xf numFmtId="0" fontId="20" fillId="14" borderId="25" xfId="0" applyFont="1" applyFill="1" applyBorder="1"/>
    <xf numFmtId="0" fontId="18" fillId="14" borderId="25" xfId="0" applyFont="1" applyFill="1" applyBorder="1"/>
    <xf numFmtId="0" fontId="8" fillId="14" borderId="25" xfId="0" applyFont="1" applyFill="1" applyBorder="1"/>
    <xf numFmtId="0" fontId="8" fillId="14" borderId="27" xfId="0" applyFont="1" applyFill="1" applyBorder="1"/>
    <xf numFmtId="0" fontId="20" fillId="0" borderId="0" xfId="0" applyFont="1" applyAlignment="1">
      <alignment horizontal="left"/>
    </xf>
    <xf numFmtId="0" fontId="21" fillId="0" borderId="0" xfId="0" applyFont="1" applyAlignment="1">
      <alignment horizontal="left" vertical="center"/>
    </xf>
    <xf numFmtId="0" fontId="4" fillId="0" borderId="0" xfId="0" applyFont="1" applyAlignment="1">
      <alignment horizontal="left" vertical="center"/>
    </xf>
    <xf numFmtId="9" fontId="23" fillId="0" borderId="0" xfId="0" applyNumberFormat="1" applyFont="1" applyAlignment="1">
      <alignment horizontal="center" vertical="center" wrapText="1"/>
    </xf>
    <xf numFmtId="0" fontId="24" fillId="0" borderId="0" xfId="0" applyFont="1"/>
    <xf numFmtId="0" fontId="11" fillId="0" borderId="0" xfId="0" applyFont="1" applyAlignment="1">
      <alignment vertical="center"/>
    </xf>
    <xf numFmtId="0" fontId="10" fillId="0" borderId="2" xfId="0" applyFont="1" applyBorder="1" applyAlignment="1">
      <alignment wrapText="1"/>
    </xf>
    <xf numFmtId="0" fontId="8" fillId="15" borderId="2" xfId="0" applyFont="1" applyFill="1" applyBorder="1"/>
    <xf numFmtId="9" fontId="6" fillId="15" borderId="2" xfId="1" applyFill="1" applyBorder="1"/>
    <xf numFmtId="10" fontId="6" fillId="15" borderId="2" xfId="1" applyNumberFormat="1" applyFill="1" applyBorder="1"/>
    <xf numFmtId="0" fontId="9" fillId="0" borderId="0" xfId="0" applyFont="1"/>
    <xf numFmtId="9" fontId="6" fillId="16" borderId="2" xfId="1" applyFill="1" applyBorder="1"/>
    <xf numFmtId="10" fontId="6" fillId="16" borderId="2" xfId="1" applyNumberFormat="1" applyFill="1" applyBorder="1"/>
    <xf numFmtId="0" fontId="4" fillId="0" borderId="0" xfId="0" applyFont="1" applyAlignment="1">
      <alignment vertical="top"/>
    </xf>
    <xf numFmtId="0" fontId="4" fillId="0" borderId="0" xfId="0" applyFont="1" applyAlignment="1">
      <alignment horizontal="left" vertical="top" wrapText="1"/>
    </xf>
    <xf numFmtId="0" fontId="8" fillId="0" borderId="0" xfId="0" applyFont="1" applyAlignment="1">
      <alignment horizontal="left"/>
    </xf>
    <xf numFmtId="10" fontId="10" fillId="0" borderId="0" xfId="0" applyNumberFormat="1" applyFont="1"/>
    <xf numFmtId="0" fontId="3" fillId="0" borderId="0" xfId="0" applyFont="1" applyAlignment="1">
      <alignment horizontal="left" vertical="top" wrapText="1"/>
    </xf>
    <xf numFmtId="0" fontId="25" fillId="0" borderId="0" xfId="0" applyFont="1" applyAlignment="1">
      <alignment horizontal="left" vertical="top"/>
    </xf>
    <xf numFmtId="0" fontId="8" fillId="0" borderId="39" xfId="0" applyFont="1" applyBorder="1" applyAlignment="1">
      <alignment horizontal="left"/>
    </xf>
    <xf numFmtId="0" fontId="4" fillId="0" borderId="2" xfId="0" applyFont="1" applyBorder="1" applyAlignment="1">
      <alignment horizontal="left" vertical="top" wrapText="1"/>
    </xf>
    <xf numFmtId="0" fontId="8" fillId="0" borderId="0" xfId="0" applyFont="1" applyAlignment="1" applyProtection="1">
      <alignment horizontal="center" vertical="center"/>
      <protection locked="0"/>
    </xf>
    <xf numFmtId="0" fontId="10" fillId="0" borderId="0" xfId="0" applyFont="1"/>
    <xf numFmtId="0" fontId="11" fillId="0" borderId="0" xfId="0" applyFont="1" applyAlignment="1">
      <alignment horizontal="left" vertical="center"/>
    </xf>
    <xf numFmtId="0" fontId="10" fillId="17" borderId="2" xfId="0" applyFont="1" applyFill="1" applyBorder="1" applyAlignment="1" applyProtection="1">
      <alignment vertical="center" wrapText="1"/>
      <protection hidden="1"/>
    </xf>
    <xf numFmtId="0" fontId="10" fillId="8" borderId="2" xfId="0" applyFont="1" applyFill="1" applyBorder="1" applyAlignment="1" applyProtection="1">
      <alignment horizontal="center" vertical="center"/>
      <protection hidden="1"/>
    </xf>
    <xf numFmtId="0" fontId="10" fillId="8" borderId="2" xfId="0" applyFont="1" applyFill="1" applyBorder="1" applyAlignment="1" applyProtection="1">
      <alignment horizontal="center" vertical="center" wrapText="1"/>
      <protection hidden="1"/>
    </xf>
    <xf numFmtId="0" fontId="10" fillId="8" borderId="2" xfId="0" applyFont="1" applyFill="1" applyBorder="1" applyAlignment="1">
      <alignment horizontal="center" vertical="center" wrapText="1"/>
    </xf>
    <xf numFmtId="0" fontId="8" fillId="0" borderId="2" xfId="0" quotePrefix="1" applyFont="1" applyBorder="1" applyAlignment="1">
      <alignment horizontal="center" vertical="center" wrapText="1"/>
    </xf>
    <xf numFmtId="0" fontId="8" fillId="0" borderId="2" xfId="0" applyFont="1" applyBorder="1" applyAlignment="1">
      <alignment horizontal="left" vertical="center" wrapText="1"/>
    </xf>
    <xf numFmtId="49" fontId="4" fillId="0" borderId="2" xfId="0" applyNumberFormat="1" applyFont="1" applyBorder="1" applyAlignment="1">
      <alignment horizontal="left" vertical="top" wrapText="1"/>
    </xf>
    <xf numFmtId="0" fontId="8" fillId="0" borderId="2" xfId="0" applyFont="1" applyBorder="1" applyAlignment="1" applyProtection="1">
      <alignment horizontal="center" vertical="center" wrapText="1"/>
      <protection locked="0" hidden="1"/>
    </xf>
    <xf numFmtId="10" fontId="13" fillId="0" borderId="2" xfId="0" applyNumberFormat="1" applyFont="1" applyBorder="1" applyAlignment="1" applyProtection="1">
      <alignment horizontal="center" vertical="center" wrapText="1"/>
      <protection hidden="1"/>
    </xf>
    <xf numFmtId="10" fontId="11" fillId="0" borderId="2" xfId="0" applyNumberFormat="1" applyFont="1" applyBorder="1" applyAlignment="1" applyProtection="1">
      <alignment horizontal="center" vertical="center" wrapText="1"/>
      <protection hidden="1"/>
    </xf>
    <xf numFmtId="9" fontId="8" fillId="13" borderId="2" xfId="0" applyNumberFormat="1" applyFont="1" applyFill="1" applyBorder="1" applyAlignment="1" applyProtection="1">
      <alignment horizontal="center" vertical="center" wrapText="1"/>
      <protection locked="0"/>
    </xf>
    <xf numFmtId="0" fontId="8" fillId="13" borderId="2" xfId="0" applyFont="1" applyFill="1" applyBorder="1" applyAlignment="1" applyProtection="1">
      <alignment horizontal="center" vertical="center" wrapText="1"/>
      <protection locked="0"/>
    </xf>
    <xf numFmtId="0" fontId="8" fillId="13" borderId="36" xfId="0" applyFont="1" applyFill="1" applyBorder="1" applyAlignment="1" applyProtection="1">
      <alignment horizontal="center" vertical="center" wrapText="1"/>
      <protection locked="0"/>
    </xf>
    <xf numFmtId="0" fontId="11" fillId="0" borderId="2" xfId="0" quotePrefix="1" applyFont="1" applyBorder="1" applyAlignment="1">
      <alignment horizontal="center" vertical="center" wrapText="1"/>
    </xf>
    <xf numFmtId="0" fontId="11" fillId="0" borderId="2" xfId="0" applyFont="1" applyBorder="1" applyAlignment="1">
      <alignment horizontal="left" vertical="center" wrapText="1"/>
    </xf>
    <xf numFmtId="0" fontId="11" fillId="0" borderId="2" xfId="0" applyFont="1" applyBorder="1" applyAlignment="1" applyProtection="1">
      <alignment horizontal="center" vertical="center" wrapText="1"/>
      <protection locked="0" hidden="1"/>
    </xf>
    <xf numFmtId="9" fontId="11" fillId="13" borderId="2" xfId="0" applyNumberFormat="1" applyFont="1" applyFill="1" applyBorder="1" applyAlignment="1" applyProtection="1">
      <alignment horizontal="center" vertical="center" wrapText="1"/>
      <protection locked="0"/>
    </xf>
    <xf numFmtId="0" fontId="11" fillId="13" borderId="36" xfId="0" applyFont="1" applyFill="1" applyBorder="1" applyAlignment="1" applyProtection="1">
      <alignment horizontal="center" vertical="center" wrapText="1"/>
      <protection locked="0"/>
    </xf>
    <xf numFmtId="0" fontId="11" fillId="0" borderId="0" xfId="0" applyFont="1"/>
    <xf numFmtId="10" fontId="11" fillId="0" borderId="46" xfId="0" applyNumberFormat="1" applyFont="1" applyBorder="1" applyAlignment="1" applyProtection="1">
      <alignment horizontal="center" vertical="center" wrapText="1"/>
      <protection hidden="1"/>
    </xf>
    <xf numFmtId="0" fontId="8" fillId="13" borderId="52" xfId="0" applyFont="1" applyFill="1" applyBorder="1" applyAlignment="1" applyProtection="1">
      <alignment horizontal="center" vertical="center" wrapText="1"/>
      <protection locked="0"/>
    </xf>
    <xf numFmtId="9" fontId="8" fillId="13" borderId="5" xfId="0" applyNumberFormat="1" applyFont="1" applyFill="1" applyBorder="1" applyAlignment="1" applyProtection="1">
      <alignment horizontal="center" vertical="center" wrapText="1"/>
      <protection locked="0"/>
    </xf>
    <xf numFmtId="10" fontId="13" fillId="0" borderId="5" xfId="0" applyNumberFormat="1" applyFont="1" applyBorder="1" applyAlignment="1" applyProtection="1">
      <alignment horizontal="center" vertical="center" wrapText="1"/>
      <protection hidden="1"/>
    </xf>
    <xf numFmtId="0" fontId="8" fillId="13" borderId="53" xfId="0" applyFont="1" applyFill="1" applyBorder="1" applyAlignment="1" applyProtection="1">
      <alignment horizontal="center" vertical="center" wrapText="1"/>
      <protection locked="0"/>
    </xf>
    <xf numFmtId="0" fontId="8" fillId="0" borderId="0" xfId="0" applyFont="1" applyAlignment="1">
      <alignment horizontal="center" vertical="center" wrapText="1"/>
    </xf>
    <xf numFmtId="0" fontId="8" fillId="0" borderId="0" xfId="0" applyFont="1" applyAlignment="1">
      <alignment horizontal="left" vertical="center" wrapText="1"/>
    </xf>
    <xf numFmtId="0" fontId="10" fillId="0" borderId="2" xfId="0" applyFont="1" applyBorder="1" applyAlignment="1">
      <alignment horizontal="center" vertical="center" wrapText="1"/>
    </xf>
    <xf numFmtId="9" fontId="10" fillId="0" borderId="2" xfId="0" applyNumberFormat="1" applyFont="1" applyBorder="1" applyAlignment="1">
      <alignment horizontal="center" vertical="center"/>
    </xf>
    <xf numFmtId="0" fontId="7" fillId="6" borderId="43" xfId="0" applyFont="1" applyFill="1" applyBorder="1" applyAlignment="1" applyProtection="1">
      <alignment horizontal="left" vertical="center"/>
      <protection locked="0"/>
    </xf>
    <xf numFmtId="0" fontId="7" fillId="6" borderId="44" xfId="0" applyFont="1" applyFill="1" applyBorder="1" applyAlignment="1" applyProtection="1">
      <alignment horizontal="left" vertical="center"/>
      <protection locked="0"/>
    </xf>
    <xf numFmtId="0" fontId="10" fillId="7" borderId="3" xfId="0" applyFont="1" applyFill="1" applyBorder="1" applyAlignment="1" applyProtection="1">
      <alignment vertical="center" wrapText="1"/>
      <protection hidden="1"/>
    </xf>
    <xf numFmtId="0" fontId="10" fillId="7" borderId="4" xfId="0" applyFont="1" applyFill="1" applyBorder="1" applyAlignment="1" applyProtection="1">
      <alignment vertical="center"/>
      <protection hidden="1"/>
    </xf>
    <xf numFmtId="0" fontId="10" fillId="8" borderId="2" xfId="0" applyFont="1" applyFill="1" applyBorder="1" applyAlignment="1">
      <alignment vertical="center" wrapText="1"/>
    </xf>
    <xf numFmtId="0" fontId="10" fillId="7" borderId="48" xfId="0" applyFont="1" applyFill="1" applyBorder="1" applyAlignment="1" applyProtection="1">
      <alignment horizontal="center" vertical="center" wrapText="1"/>
      <protection hidden="1"/>
    </xf>
    <xf numFmtId="0" fontId="11" fillId="0" borderId="2" xfId="0" quotePrefix="1" applyFont="1" applyBorder="1" applyAlignment="1">
      <alignment horizontal="center" vertical="top" wrapText="1"/>
    </xf>
    <xf numFmtId="0" fontId="11" fillId="13" borderId="2" xfId="0" applyFont="1" applyFill="1" applyBorder="1" applyAlignment="1" applyProtection="1">
      <alignment horizontal="center" vertical="top" wrapText="1"/>
      <protection locked="0"/>
    </xf>
    <xf numFmtId="0" fontId="11" fillId="0" borderId="0" xfId="0" applyFont="1" applyAlignment="1">
      <alignment vertical="top"/>
    </xf>
    <xf numFmtId="0" fontId="26" fillId="0" borderId="0" xfId="0" applyFont="1" applyAlignment="1">
      <alignment horizontal="left" vertical="center"/>
    </xf>
    <xf numFmtId="0" fontId="7" fillId="6" borderId="43" xfId="0" applyFont="1" applyFill="1" applyBorder="1" applyAlignment="1" applyProtection="1">
      <alignment horizontal="left" vertical="center" wrapText="1"/>
      <protection locked="0"/>
    </xf>
    <xf numFmtId="0" fontId="7" fillId="6" borderId="44" xfId="0" applyFont="1" applyFill="1" applyBorder="1" applyAlignment="1" applyProtection="1">
      <alignment horizontal="left" vertical="center" wrapText="1"/>
      <protection locked="0"/>
    </xf>
    <xf numFmtId="0" fontId="8" fillId="0" borderId="0" xfId="0" applyFont="1" applyBorder="1" applyAlignment="1">
      <alignment horizontal="left" vertical="top" wrapText="1"/>
    </xf>
    <xf numFmtId="0" fontId="10" fillId="6" borderId="36" xfId="0" applyFont="1" applyFill="1" applyBorder="1" applyAlignment="1">
      <alignment horizontal="left" vertical="center"/>
    </xf>
    <xf numFmtId="164" fontId="14" fillId="0" borderId="2" xfId="0" applyNumberFormat="1" applyFont="1" applyBorder="1" applyAlignment="1" applyProtection="1">
      <alignment horizontal="center" vertical="center"/>
      <protection hidden="1"/>
    </xf>
    <xf numFmtId="9" fontId="6" fillId="0" borderId="2" xfId="1" applyBorder="1" applyAlignment="1" applyProtection="1">
      <alignment horizontal="center" vertical="center"/>
      <protection hidden="1"/>
    </xf>
    <xf numFmtId="10" fontId="14" fillId="0" borderId="2" xfId="0" applyNumberFormat="1" applyFont="1" applyBorder="1" applyAlignment="1" applyProtection="1">
      <alignment horizontal="center" vertical="center" wrapText="1"/>
      <protection hidden="1"/>
    </xf>
    <xf numFmtId="10" fontId="14" fillId="0" borderId="2" xfId="0" applyNumberFormat="1" applyFont="1" applyBorder="1" applyAlignment="1" applyProtection="1">
      <alignment horizontal="center" vertical="center"/>
      <protection hidden="1"/>
    </xf>
    <xf numFmtId="0" fontId="10" fillId="0" borderId="0" xfId="0" applyFont="1" applyAlignment="1">
      <alignment horizontal="left" vertical="center"/>
    </xf>
    <xf numFmtId="0" fontId="10" fillId="0" borderId="2" xfId="0" applyFont="1" applyBorder="1" applyAlignment="1">
      <alignment horizontal="center"/>
    </xf>
    <xf numFmtId="0" fontId="7" fillId="6" borderId="40" xfId="0" applyFont="1" applyFill="1" applyBorder="1" applyAlignment="1">
      <alignment horizontal="left" vertical="center"/>
    </xf>
    <xf numFmtId="0" fontId="7" fillId="6" borderId="12" xfId="0" applyFont="1" applyFill="1" applyBorder="1" applyAlignment="1">
      <alignment horizontal="left" vertical="center"/>
    </xf>
    <xf numFmtId="0" fontId="7" fillId="6" borderId="42" xfId="0" applyFont="1" applyFill="1" applyBorder="1" applyAlignment="1">
      <alignment horizontal="left" vertical="center"/>
    </xf>
    <xf numFmtId="0" fontId="10" fillId="0" borderId="0" xfId="0" applyFont="1" applyAlignment="1">
      <alignment horizontal="left" vertical="center"/>
    </xf>
    <xf numFmtId="0" fontId="10" fillId="0" borderId="0" xfId="0" applyFont="1" applyAlignment="1">
      <alignment horizontal="left" vertical="center"/>
    </xf>
    <xf numFmtId="0" fontId="10" fillId="7" borderId="3" xfId="0" applyFont="1" applyFill="1" applyBorder="1" applyAlignment="1" applyProtection="1">
      <alignment horizontal="center" vertical="center" wrapText="1"/>
      <protection hidden="1"/>
    </xf>
    <xf numFmtId="0" fontId="10" fillId="7" borderId="47" xfId="0" applyFont="1" applyFill="1" applyBorder="1" applyAlignment="1" applyProtection="1">
      <alignment horizontal="center" vertical="center" wrapText="1"/>
      <protection hidden="1"/>
    </xf>
    <xf numFmtId="0" fontId="8" fillId="18" borderId="0" xfId="0" applyFont="1" applyFill="1" applyBorder="1" applyAlignment="1" applyProtection="1">
      <alignment horizontal="center" vertical="center"/>
      <protection hidden="1"/>
    </xf>
    <xf numFmtId="0" fontId="10" fillId="9" borderId="2" xfId="0" applyFont="1" applyFill="1" applyBorder="1" applyAlignment="1" applyProtection="1">
      <alignment horizontal="center" vertical="center" wrapText="1"/>
      <protection hidden="1"/>
    </xf>
    <xf numFmtId="0" fontId="10" fillId="9" borderId="2" xfId="0" applyFont="1" applyFill="1" applyBorder="1" applyAlignment="1" applyProtection="1">
      <alignment horizontal="center" vertical="center" wrapText="1"/>
    </xf>
    <xf numFmtId="0" fontId="10" fillId="10" borderId="5" xfId="0" applyFont="1" applyFill="1" applyBorder="1" applyAlignment="1">
      <alignment horizontal="center" vertical="center"/>
    </xf>
    <xf numFmtId="0" fontId="8" fillId="0" borderId="2" xfId="0" applyFont="1" applyBorder="1" applyAlignment="1" applyProtection="1">
      <alignment horizontal="center" vertical="center"/>
      <protection hidden="1"/>
    </xf>
    <xf numFmtId="0" fontId="8" fillId="0" borderId="45" xfId="0" applyFont="1" applyBorder="1" applyAlignment="1" applyProtection="1">
      <alignment horizontal="center" vertical="center"/>
      <protection hidden="1"/>
    </xf>
    <xf numFmtId="0" fontId="10" fillId="10" borderId="2" xfId="0" applyFont="1" applyFill="1" applyBorder="1" applyAlignment="1" applyProtection="1">
      <alignment horizontal="center" vertical="center"/>
      <protection hidden="1"/>
    </xf>
    <xf numFmtId="0" fontId="27" fillId="0" borderId="0" xfId="0" applyFont="1" applyFill="1" applyBorder="1" applyAlignment="1">
      <alignment horizontal="center" vertical="center" wrapText="1"/>
    </xf>
    <xf numFmtId="0" fontId="8" fillId="0" borderId="2" xfId="0" applyFont="1" applyBorder="1" applyAlignment="1">
      <alignment horizontal="center" vertical="center" wrapText="1"/>
    </xf>
    <xf numFmtId="0" fontId="11" fillId="0" borderId="2" xfId="0" applyFont="1" applyBorder="1" applyAlignment="1">
      <alignment horizontal="center" vertical="center" wrapText="1"/>
    </xf>
    <xf numFmtId="0" fontId="7" fillId="6" borderId="1" xfId="0" applyFont="1" applyFill="1" applyBorder="1" applyAlignment="1">
      <alignment horizontal="left" vertical="center"/>
    </xf>
    <xf numFmtId="0" fontId="7" fillId="6" borderId="0" xfId="0" applyFont="1" applyFill="1" applyBorder="1" applyAlignment="1">
      <alignment horizontal="left" vertical="center"/>
    </xf>
    <xf numFmtId="0" fontId="7" fillId="6" borderId="15" xfId="0" applyFont="1" applyFill="1" applyBorder="1" applyAlignment="1" applyProtection="1">
      <alignment horizontal="left" vertical="center" wrapText="1"/>
      <protection locked="0"/>
    </xf>
    <xf numFmtId="0" fontId="7" fillId="6" borderId="18" xfId="0" applyFont="1" applyFill="1" applyBorder="1" applyAlignment="1">
      <alignment horizontal="left" vertical="center"/>
    </xf>
    <xf numFmtId="0" fontId="7" fillId="6" borderId="25" xfId="0" applyFont="1" applyFill="1" applyBorder="1" applyAlignment="1">
      <alignment horizontal="left" vertical="center"/>
    </xf>
    <xf numFmtId="0" fontId="7" fillId="6" borderId="27" xfId="0" applyFont="1" applyFill="1" applyBorder="1" applyAlignment="1" applyProtection="1">
      <alignment horizontal="left" vertical="center" wrapText="1"/>
      <protection locked="0"/>
    </xf>
    <xf numFmtId="0" fontId="8" fillId="0" borderId="2" xfId="0" applyFont="1" applyBorder="1" applyAlignment="1" applyProtection="1">
      <alignment horizontal="center" vertical="center" wrapText="1"/>
    </xf>
    <xf numFmtId="0" fontId="11" fillId="12" borderId="2"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11" fillId="0" borderId="5" xfId="0" applyFont="1" applyBorder="1" applyAlignment="1">
      <alignment horizontal="center" vertical="center" wrapText="1"/>
    </xf>
    <xf numFmtId="0" fontId="24" fillId="0" borderId="0" xfId="0" applyFont="1" applyAlignment="1">
      <alignment horizontal="left" vertical="center"/>
    </xf>
    <xf numFmtId="0" fontId="8" fillId="12" borderId="2" xfId="0" applyFont="1" applyFill="1" applyBorder="1" applyAlignment="1">
      <alignment horizontal="left" vertical="top" wrapText="1"/>
    </xf>
    <xf numFmtId="0" fontId="11" fillId="12" borderId="2" xfId="0" applyFont="1" applyFill="1" applyBorder="1" applyAlignment="1">
      <alignment horizontal="left" vertical="top" wrapText="1"/>
    </xf>
    <xf numFmtId="0" fontId="4" fillId="0" borderId="7" xfId="0" applyFont="1" applyBorder="1" applyAlignment="1">
      <alignment horizontal="center" vertical="center" wrapText="1"/>
    </xf>
    <xf numFmtId="0" fontId="10" fillId="7" borderId="4" xfId="0" applyFont="1" applyFill="1" applyBorder="1" applyAlignment="1" applyProtection="1">
      <alignment horizontal="center" vertical="center"/>
      <protection hidden="1"/>
    </xf>
    <xf numFmtId="0" fontId="9" fillId="0" borderId="0" xfId="0" applyFont="1" applyFill="1" applyAlignment="1">
      <alignment horizontal="center" vertical="center"/>
    </xf>
    <xf numFmtId="0" fontId="8" fillId="0" borderId="0" xfId="0" applyFont="1" applyBorder="1" applyAlignment="1">
      <alignment horizontal="center" vertical="center"/>
    </xf>
    <xf numFmtId="0" fontId="8" fillId="0" borderId="2" xfId="0" applyFont="1" applyFill="1" applyBorder="1" applyAlignment="1" applyProtection="1">
      <alignment horizontal="center" vertical="center" wrapText="1"/>
      <protection locked="0"/>
    </xf>
    <xf numFmtId="0" fontId="11" fillId="0" borderId="2" xfId="0" applyFont="1" applyFill="1" applyBorder="1" applyAlignment="1" applyProtection="1">
      <alignment horizontal="center" vertical="center" wrapText="1"/>
      <protection locked="0"/>
    </xf>
    <xf numFmtId="0" fontId="8" fillId="0" borderId="2" xfId="0" applyFont="1" applyBorder="1" applyAlignment="1">
      <alignment vertical="center" wrapText="1"/>
    </xf>
    <xf numFmtId="10" fontId="11" fillId="0" borderId="2" xfId="0" applyNumberFormat="1" applyFont="1" applyBorder="1" applyAlignment="1" applyProtection="1">
      <alignment vertical="center" wrapText="1"/>
      <protection hidden="1"/>
    </xf>
    <xf numFmtId="0" fontId="8" fillId="13" borderId="2" xfId="0" applyFont="1" applyFill="1" applyBorder="1" applyAlignment="1" applyProtection="1">
      <alignment vertical="center" wrapText="1"/>
      <protection locked="0"/>
    </xf>
    <xf numFmtId="0" fontId="11" fillId="0" borderId="2" xfId="0" applyFont="1" applyBorder="1" applyAlignment="1">
      <alignment vertical="center" wrapText="1"/>
    </xf>
    <xf numFmtId="10" fontId="11" fillId="0" borderId="46" xfId="0" applyNumberFormat="1" applyFont="1" applyBorder="1" applyAlignment="1" applyProtection="1">
      <alignment vertical="center" wrapText="1"/>
      <protection hidden="1"/>
    </xf>
    <xf numFmtId="0" fontId="8" fillId="0" borderId="0" xfId="0" applyFont="1" applyAlignment="1">
      <alignment vertical="center" wrapText="1"/>
    </xf>
    <xf numFmtId="0" fontId="10" fillId="0" borderId="2" xfId="0" applyFont="1" applyBorder="1" applyAlignment="1">
      <alignment vertical="center" wrapText="1"/>
    </xf>
    <xf numFmtId="9" fontId="10" fillId="0" borderId="2" xfId="0" applyNumberFormat="1" applyFont="1" applyBorder="1" applyAlignment="1">
      <alignment vertical="center"/>
    </xf>
    <xf numFmtId="49" fontId="11" fillId="0" borderId="2" xfId="0" applyNumberFormat="1" applyFont="1" applyBorder="1" applyAlignment="1">
      <alignment horizontal="center" vertical="center" wrapText="1"/>
    </xf>
    <xf numFmtId="0" fontId="10" fillId="8" borderId="2" xfId="0" applyFont="1" applyFill="1" applyBorder="1" applyAlignment="1">
      <alignment horizontal="center" vertical="center"/>
    </xf>
    <xf numFmtId="0" fontId="10" fillId="9" borderId="47" xfId="0" applyFont="1" applyFill="1" applyBorder="1" applyAlignment="1" applyProtection="1">
      <alignment horizontal="center" vertical="center" wrapText="1"/>
      <protection hidden="1"/>
    </xf>
    <xf numFmtId="0" fontId="0" fillId="0" borderId="0" xfId="0" applyBorder="1"/>
    <xf numFmtId="0" fontId="4" fillId="0" borderId="2" xfId="0" applyFont="1" applyBorder="1" applyAlignment="1">
      <alignment horizontal="center" vertical="center" wrapText="1"/>
    </xf>
    <xf numFmtId="0" fontId="8" fillId="0" borderId="0" xfId="0" applyFont="1" applyFill="1"/>
    <xf numFmtId="0" fontId="8" fillId="0" borderId="0" xfId="0" applyFont="1" applyFill="1" applyAlignment="1">
      <alignment vertical="top"/>
    </xf>
    <xf numFmtId="0" fontId="11" fillId="0" borderId="2" xfId="0" applyFont="1" applyFill="1" applyBorder="1" applyAlignment="1">
      <alignment horizontal="center" vertical="center" wrapText="1"/>
    </xf>
    <xf numFmtId="0" fontId="8" fillId="12" borderId="2" xfId="0" applyFont="1" applyFill="1" applyBorder="1" applyAlignment="1">
      <alignment horizontal="center" vertical="center"/>
    </xf>
    <xf numFmtId="0" fontId="11" fillId="10" borderId="2" xfId="0" applyFont="1" applyFill="1" applyBorder="1" applyAlignment="1">
      <alignment horizontal="center" vertical="center" wrapText="1"/>
    </xf>
    <xf numFmtId="10" fontId="13" fillId="10" borderId="2" xfId="0" applyNumberFormat="1" applyFont="1" applyFill="1" applyBorder="1" applyAlignment="1" applyProtection="1">
      <alignment horizontal="center" vertical="top" wrapText="1"/>
      <protection hidden="1"/>
    </xf>
    <xf numFmtId="10" fontId="11" fillId="10" borderId="2" xfId="0" applyNumberFormat="1" applyFont="1" applyFill="1" applyBorder="1" applyAlignment="1" applyProtection="1">
      <alignment horizontal="center" vertical="top" wrapText="1"/>
      <protection hidden="1"/>
    </xf>
    <xf numFmtId="9" fontId="11" fillId="19" borderId="2" xfId="0" applyNumberFormat="1" applyFont="1" applyFill="1" applyBorder="1" applyAlignment="1" applyProtection="1">
      <alignment horizontal="center" vertical="top" wrapText="1"/>
      <protection locked="0"/>
    </xf>
    <xf numFmtId="0" fontId="11" fillId="10" borderId="2" xfId="0" quotePrefix="1" applyFont="1" applyFill="1" applyBorder="1" applyAlignment="1">
      <alignment horizontal="center" vertical="top" wrapText="1"/>
    </xf>
    <xf numFmtId="0" fontId="11" fillId="10" borderId="2" xfId="0" applyFont="1" applyFill="1" applyBorder="1" applyAlignment="1">
      <alignment horizontal="left" vertical="top" wrapText="1"/>
    </xf>
    <xf numFmtId="0" fontId="8" fillId="10" borderId="2" xfId="0" applyFont="1" applyFill="1" applyBorder="1" applyAlignment="1" applyProtection="1">
      <alignment horizontal="center" vertical="top" wrapText="1"/>
      <protection locked="0" hidden="1"/>
    </xf>
    <xf numFmtId="0" fontId="10" fillId="0" borderId="2" xfId="0" applyFont="1" applyBorder="1" applyAlignment="1">
      <alignment horizontal="center" vertical="center"/>
    </xf>
    <xf numFmtId="10" fontId="31" fillId="0" borderId="2" xfId="0" applyNumberFormat="1" applyFont="1" applyBorder="1" applyAlignment="1" applyProtection="1">
      <alignment horizontal="center" vertical="center"/>
      <protection hidden="1"/>
    </xf>
    <xf numFmtId="164" fontId="10" fillId="0" borderId="2" xfId="0" applyNumberFormat="1" applyFont="1" applyBorder="1" applyAlignment="1" applyProtection="1">
      <alignment horizontal="center" vertical="center"/>
      <protection hidden="1"/>
    </xf>
    <xf numFmtId="0" fontId="11" fillId="19" borderId="2" xfId="0" applyFont="1" applyFill="1" applyBorder="1" applyAlignment="1" applyProtection="1">
      <alignment horizontal="center" vertical="top" wrapText="1"/>
      <protection locked="0"/>
    </xf>
    <xf numFmtId="0" fontId="12" fillId="10" borderId="2" xfId="0" applyFont="1" applyFill="1" applyBorder="1" applyAlignment="1">
      <alignment horizontal="center" vertical="center" wrapText="1"/>
    </xf>
    <xf numFmtId="0" fontId="8" fillId="0" borderId="5" xfId="0" applyFont="1" applyBorder="1" applyAlignment="1" applyProtection="1">
      <alignment horizontal="center" vertical="center" wrapText="1"/>
    </xf>
    <xf numFmtId="0" fontId="11" fillId="0" borderId="5" xfId="0" applyFont="1" applyBorder="1" applyAlignment="1">
      <alignment horizontal="left" vertical="top" wrapText="1"/>
    </xf>
    <xf numFmtId="0" fontId="11" fillId="13" borderId="5" xfId="0" applyFont="1" applyFill="1" applyBorder="1" applyAlignment="1" applyProtection="1">
      <alignment horizontal="center" vertical="top" wrapText="1"/>
      <protection locked="0"/>
    </xf>
    <xf numFmtId="0" fontId="12" fillId="12" borderId="5" xfId="0" applyFont="1" applyFill="1" applyBorder="1" applyAlignment="1">
      <alignment horizontal="center" vertical="center" wrapText="1"/>
    </xf>
    <xf numFmtId="0" fontId="10" fillId="0" borderId="6" xfId="0" applyFont="1" applyBorder="1" applyAlignment="1">
      <alignment horizontal="center" vertical="center"/>
    </xf>
    <xf numFmtId="0" fontId="8" fillId="0" borderId="6" xfId="0" applyFont="1" applyBorder="1" applyAlignment="1" applyProtection="1">
      <alignment horizontal="center" vertical="center"/>
      <protection hidden="1"/>
    </xf>
    <xf numFmtId="164" fontId="10" fillId="0" borderId="6" xfId="0" applyNumberFormat="1" applyFont="1" applyBorder="1" applyAlignment="1" applyProtection="1">
      <alignment horizontal="center" vertical="center"/>
      <protection hidden="1"/>
    </xf>
    <xf numFmtId="10" fontId="31" fillId="0" borderId="6" xfId="0" applyNumberFormat="1" applyFont="1" applyBorder="1" applyAlignment="1" applyProtection="1">
      <alignment horizontal="center" vertical="center"/>
      <protection hidden="1"/>
    </xf>
    <xf numFmtId="0" fontId="10" fillId="0" borderId="2" xfId="0" applyFont="1" applyBorder="1" applyAlignment="1" applyProtection="1">
      <alignment horizontal="center" vertical="center"/>
      <protection hidden="1"/>
    </xf>
    <xf numFmtId="0" fontId="10" fillId="0" borderId="2" xfId="0" applyFont="1" applyBorder="1" applyAlignment="1" applyProtection="1">
      <alignment horizontal="center" vertical="center" wrapText="1"/>
      <protection hidden="1"/>
    </xf>
    <xf numFmtId="0" fontId="10" fillId="0" borderId="6" xfId="0" applyFont="1" applyBorder="1" applyAlignment="1" applyProtection="1">
      <alignment horizontal="center" vertical="center"/>
      <protection hidden="1"/>
    </xf>
    <xf numFmtId="0" fontId="10" fillId="0" borderId="6" xfId="0" applyFont="1" applyBorder="1" applyAlignment="1" applyProtection="1">
      <alignment horizontal="center" vertical="center" wrapText="1"/>
      <protection hidden="1"/>
    </xf>
    <xf numFmtId="0" fontId="8" fillId="10" borderId="2" xfId="0" applyFont="1" applyFill="1" applyBorder="1" applyAlignment="1">
      <alignment horizontal="center" vertical="center"/>
    </xf>
    <xf numFmtId="0" fontId="8" fillId="10" borderId="2" xfId="0" applyFont="1" applyFill="1" applyBorder="1" applyAlignment="1">
      <alignment horizontal="left" vertical="center"/>
    </xf>
    <xf numFmtId="0" fontId="8" fillId="10" borderId="2" xfId="0" applyFont="1" applyFill="1" applyBorder="1" applyAlignment="1">
      <alignment horizontal="left" vertical="center" wrapText="1"/>
    </xf>
    <xf numFmtId="0" fontId="8" fillId="10" borderId="2" xfId="0" applyFont="1" applyFill="1" applyBorder="1" applyAlignment="1" applyProtection="1">
      <alignment horizontal="center" vertical="center"/>
      <protection hidden="1"/>
    </xf>
    <xf numFmtId="0" fontId="8" fillId="10" borderId="2" xfId="0" applyFont="1" applyFill="1" applyBorder="1" applyAlignment="1" applyProtection="1">
      <alignment horizontal="center" vertical="center" wrapText="1"/>
      <protection hidden="1"/>
    </xf>
    <xf numFmtId="0" fontId="11" fillId="0" borderId="5" xfId="0" quotePrefix="1" applyFont="1" applyBorder="1" applyAlignment="1">
      <alignment horizontal="center" vertical="center" wrapText="1"/>
    </xf>
    <xf numFmtId="0" fontId="11" fillId="0" borderId="5" xfId="0" applyFont="1" applyFill="1" applyBorder="1" applyAlignment="1" applyProtection="1">
      <alignment horizontal="center" vertical="center" wrapText="1"/>
      <protection locked="0"/>
    </xf>
    <xf numFmtId="0" fontId="8" fillId="0" borderId="5" xfId="0" applyFont="1" applyBorder="1" applyAlignment="1" applyProtection="1">
      <alignment horizontal="center" vertical="center" wrapText="1"/>
      <protection locked="0" hidden="1"/>
    </xf>
    <xf numFmtId="10" fontId="11" fillId="0" borderId="5" xfId="0" applyNumberFormat="1" applyFont="1" applyBorder="1" applyAlignment="1" applyProtection="1">
      <alignment horizontal="center" vertical="center" wrapText="1"/>
      <protection hidden="1"/>
    </xf>
    <xf numFmtId="9" fontId="11" fillId="13" borderId="5" xfId="0" applyNumberFormat="1" applyFont="1" applyFill="1" applyBorder="1" applyAlignment="1" applyProtection="1">
      <alignment horizontal="center" vertical="center" wrapText="1"/>
      <protection locked="0"/>
    </xf>
    <xf numFmtId="0" fontId="11" fillId="10" borderId="2" xfId="0" applyFont="1" applyFill="1" applyBorder="1" applyAlignment="1" applyProtection="1">
      <alignment horizontal="center" vertical="top" wrapText="1"/>
      <protection locked="0"/>
    </xf>
    <xf numFmtId="0" fontId="8" fillId="10" borderId="2" xfId="0" quotePrefix="1" applyFont="1" applyFill="1" applyBorder="1" applyAlignment="1">
      <alignment horizontal="center" vertical="center" wrapText="1"/>
    </xf>
    <xf numFmtId="0" fontId="8" fillId="10" borderId="2" xfId="0" applyFont="1" applyFill="1" applyBorder="1" applyAlignment="1">
      <alignment vertical="center" wrapText="1"/>
    </xf>
    <xf numFmtId="0" fontId="11" fillId="10" borderId="2" xfId="0" applyFont="1" applyFill="1" applyBorder="1" applyAlignment="1">
      <alignment vertical="center" wrapText="1"/>
    </xf>
    <xf numFmtId="49" fontId="11" fillId="10" borderId="2" xfId="0" applyNumberFormat="1" applyFont="1" applyFill="1" applyBorder="1" applyAlignment="1">
      <alignment horizontal="center" vertical="center" wrapText="1"/>
    </xf>
    <xf numFmtId="0" fontId="8" fillId="19" borderId="2" xfId="0" applyFont="1" applyFill="1" applyBorder="1" applyAlignment="1" applyProtection="1">
      <alignment vertical="center" wrapText="1"/>
      <protection locked="0"/>
    </xf>
    <xf numFmtId="0" fontId="8" fillId="10" borderId="2" xfId="0" applyFont="1" applyFill="1" applyBorder="1" applyAlignment="1" applyProtection="1">
      <alignment horizontal="center" vertical="center" wrapText="1"/>
      <protection locked="0" hidden="1"/>
    </xf>
    <xf numFmtId="0" fontId="12" fillId="10" borderId="2" xfId="0" applyFont="1" applyFill="1" applyBorder="1" applyAlignment="1">
      <alignment vertical="center" wrapText="1"/>
    </xf>
    <xf numFmtId="10" fontId="13" fillId="10" borderId="2" xfId="0" applyNumberFormat="1" applyFont="1" applyFill="1" applyBorder="1" applyAlignment="1" applyProtection="1">
      <alignment vertical="center" wrapText="1"/>
      <protection hidden="1"/>
    </xf>
    <xf numFmtId="10" fontId="11" fillId="10" borderId="2" xfId="0" applyNumberFormat="1" applyFont="1" applyFill="1" applyBorder="1" applyAlignment="1" applyProtection="1">
      <alignment vertical="center" wrapText="1"/>
      <protection hidden="1"/>
    </xf>
    <xf numFmtId="9" fontId="8" fillId="19" borderId="2" xfId="0" applyNumberFormat="1" applyFont="1" applyFill="1" applyBorder="1" applyAlignment="1" applyProtection="1">
      <alignment vertical="center" wrapText="1"/>
      <protection locked="0"/>
    </xf>
    <xf numFmtId="0" fontId="10" fillId="0" borderId="2" xfId="0" applyFont="1" applyBorder="1" applyAlignment="1" applyProtection="1">
      <alignment vertical="center" wrapText="1"/>
      <protection hidden="1"/>
    </xf>
    <xf numFmtId="0" fontId="10" fillId="20" borderId="2" xfId="0" applyFont="1" applyFill="1" applyBorder="1" applyAlignment="1" applyProtection="1">
      <alignment horizontal="center" vertical="center" wrapText="1"/>
      <protection locked="0"/>
    </xf>
    <xf numFmtId="164" fontId="7" fillId="0" borderId="59" xfId="0" applyNumberFormat="1" applyFont="1" applyBorder="1" applyAlignment="1" applyProtection="1">
      <alignment horizontal="center" vertical="center"/>
      <protection hidden="1"/>
    </xf>
    <xf numFmtId="9" fontId="30" fillId="0" borderId="49" xfId="1" applyFont="1" applyBorder="1" applyAlignment="1" applyProtection="1">
      <alignment horizontal="center" vertical="center"/>
      <protection hidden="1"/>
    </xf>
    <xf numFmtId="0" fontId="10" fillId="0" borderId="6" xfId="0" applyFont="1" applyBorder="1" applyAlignment="1">
      <alignment horizontal="center" vertical="top"/>
    </xf>
    <xf numFmtId="0" fontId="10" fillId="0" borderId="6" xfId="0" applyFont="1" applyBorder="1" applyAlignment="1" applyProtection="1">
      <alignment horizontal="center" vertical="top"/>
      <protection hidden="1"/>
    </xf>
    <xf numFmtId="164" fontId="3" fillId="0" borderId="6" xfId="0" applyNumberFormat="1" applyFont="1" applyBorder="1" applyAlignment="1" applyProtection="1">
      <alignment horizontal="center" vertical="top"/>
      <protection hidden="1"/>
    </xf>
    <xf numFmtId="10" fontId="31" fillId="0" borderId="6" xfId="0" applyNumberFormat="1" applyFont="1" applyBorder="1" applyAlignment="1" applyProtection="1">
      <alignment horizontal="center" vertical="top"/>
      <protection hidden="1"/>
    </xf>
    <xf numFmtId="0" fontId="10" fillId="0" borderId="6" xfId="0" applyFont="1" applyBorder="1" applyAlignment="1" applyProtection="1">
      <alignment horizontal="center" vertical="top" wrapText="1"/>
      <protection hidden="1"/>
    </xf>
    <xf numFmtId="0" fontId="8" fillId="10" borderId="2" xfId="0" applyFont="1" applyFill="1" applyBorder="1" applyAlignment="1">
      <alignment horizontal="center" vertical="top" wrapText="1"/>
    </xf>
    <xf numFmtId="0" fontId="8" fillId="10" borderId="2" xfId="0" applyFont="1" applyFill="1" applyBorder="1" applyAlignment="1">
      <alignment horizontal="left" vertical="top" wrapText="1"/>
    </xf>
    <xf numFmtId="0" fontId="8" fillId="10" borderId="2" xfId="0" applyFont="1" applyFill="1" applyBorder="1" applyAlignment="1">
      <alignment horizontal="center" vertical="center" wrapText="1"/>
    </xf>
    <xf numFmtId="0" fontId="8" fillId="19" borderId="2" xfId="0" applyFont="1" applyFill="1" applyBorder="1" applyAlignment="1" applyProtection="1">
      <alignment horizontal="center" vertical="top" wrapText="1"/>
      <protection locked="0"/>
    </xf>
    <xf numFmtId="0" fontId="5" fillId="10" borderId="2" xfId="0" applyFont="1" applyFill="1" applyBorder="1" applyAlignment="1">
      <alignment horizontal="center" vertical="top" wrapText="1"/>
    </xf>
    <xf numFmtId="9" fontId="8" fillId="19" borderId="2" xfId="0" applyNumberFormat="1" applyFont="1" applyFill="1" applyBorder="1" applyAlignment="1" applyProtection="1">
      <alignment horizontal="center" vertical="top" wrapText="1"/>
      <protection locked="0"/>
    </xf>
    <xf numFmtId="0" fontId="4" fillId="0" borderId="0" xfId="0" applyFont="1" applyBorder="1" applyAlignment="1">
      <alignment horizontal="left" vertical="center" wrapText="1"/>
    </xf>
    <xf numFmtId="0" fontId="10" fillId="6" borderId="60" xfId="0" applyFont="1" applyFill="1" applyBorder="1" applyAlignment="1">
      <alignment horizontal="center" vertical="center"/>
    </xf>
    <xf numFmtId="0" fontId="32" fillId="0" borderId="38" xfId="2" applyBorder="1" applyAlignment="1">
      <alignment horizontal="center" vertical="center" wrapText="1"/>
    </xf>
    <xf numFmtId="0" fontId="32" fillId="0" borderId="37" xfId="2" applyBorder="1" applyAlignment="1">
      <alignment horizontal="center" vertical="center" wrapText="1"/>
    </xf>
    <xf numFmtId="0" fontId="10" fillId="7" borderId="2" xfId="0" applyFont="1" applyFill="1" applyBorder="1" applyAlignment="1" applyProtection="1">
      <alignment horizontal="center" vertical="center" wrapText="1"/>
      <protection hidden="1"/>
    </xf>
    <xf numFmtId="0" fontId="32" fillId="0" borderId="41" xfId="2" applyBorder="1" applyAlignment="1">
      <alignment horizontal="center" vertical="center" wrapText="1"/>
    </xf>
    <xf numFmtId="0" fontId="8" fillId="18" borderId="2" xfId="0" quotePrefix="1" applyFont="1" applyFill="1" applyBorder="1" applyAlignment="1">
      <alignment horizontal="center" vertical="top" wrapText="1"/>
    </xf>
    <xf numFmtId="0" fontId="8" fillId="18" borderId="2" xfId="0" applyFont="1" applyFill="1" applyBorder="1" applyAlignment="1">
      <alignment horizontal="left" vertical="top" wrapText="1"/>
    </xf>
    <xf numFmtId="49" fontId="11" fillId="18" borderId="2" xfId="0" applyNumberFormat="1" applyFont="1" applyFill="1" applyBorder="1" applyAlignment="1">
      <alignment horizontal="center" vertical="center" wrapText="1"/>
    </xf>
    <xf numFmtId="0" fontId="8" fillId="0" borderId="0" xfId="0" applyFont="1" applyBorder="1" applyAlignment="1">
      <alignment horizontal="left" vertical="center" wrapText="1"/>
    </xf>
    <xf numFmtId="0" fontId="10" fillId="9" borderId="2" xfId="0" applyFont="1" applyFill="1" applyBorder="1" applyAlignment="1">
      <alignment horizontal="left" vertical="center" wrapText="1"/>
    </xf>
    <xf numFmtId="10" fontId="13" fillId="10" borderId="2" xfId="0" applyNumberFormat="1" applyFont="1" applyFill="1" applyBorder="1" applyAlignment="1" applyProtection="1">
      <alignment horizontal="center" vertical="center" wrapText="1"/>
      <protection hidden="1"/>
    </xf>
    <xf numFmtId="164" fontId="7" fillId="0" borderId="2" xfId="0" applyNumberFormat="1" applyFont="1" applyBorder="1" applyAlignment="1" applyProtection="1">
      <alignment horizontal="center" vertical="center"/>
      <protection hidden="1"/>
    </xf>
    <xf numFmtId="9" fontId="30" fillId="0" borderId="2" xfId="1" applyFont="1" applyBorder="1" applyAlignment="1" applyProtection="1">
      <alignment horizontal="center" vertical="center"/>
      <protection hidden="1"/>
    </xf>
    <xf numFmtId="0" fontId="8" fillId="0" borderId="0" xfId="0" applyFont="1" applyBorder="1" applyAlignment="1" applyProtection="1">
      <alignment horizontal="center" vertical="center"/>
      <protection hidden="1"/>
    </xf>
    <xf numFmtId="0" fontId="33" fillId="0" borderId="6" xfId="0" applyFont="1" applyBorder="1" applyAlignment="1">
      <alignment horizontal="center" vertical="center" wrapText="1"/>
    </xf>
    <xf numFmtId="0" fontId="10" fillId="7" borderId="2" xfId="0" applyFont="1" applyFill="1" applyBorder="1" applyAlignment="1" applyProtection="1">
      <alignment horizontal="center" vertical="center" wrapText="1"/>
      <protection hidden="1"/>
    </xf>
    <xf numFmtId="0" fontId="10" fillId="7" borderId="2" xfId="0" applyFont="1" applyFill="1" applyBorder="1" applyAlignment="1" applyProtection="1">
      <alignment horizontal="center" vertical="center" wrapText="1"/>
      <protection hidden="1"/>
    </xf>
    <xf numFmtId="0" fontId="10" fillId="9" borderId="62" xfId="0" applyFont="1" applyFill="1" applyBorder="1" applyAlignment="1">
      <alignment horizontal="center" vertical="center" wrapText="1"/>
    </xf>
    <xf numFmtId="0" fontId="10" fillId="17" borderId="5" xfId="0" applyFont="1" applyFill="1" applyBorder="1" applyAlignment="1" applyProtection="1">
      <alignment vertical="center" wrapText="1"/>
      <protection hidden="1"/>
    </xf>
    <xf numFmtId="0" fontId="10" fillId="8" borderId="5" xfId="0" applyFont="1" applyFill="1" applyBorder="1" applyAlignment="1" applyProtection="1">
      <alignment horizontal="center" vertical="center"/>
      <protection hidden="1"/>
    </xf>
    <xf numFmtId="0" fontId="11" fillId="0" borderId="6" xfId="0" applyFont="1" applyBorder="1" applyAlignment="1">
      <alignment vertical="center" wrapText="1"/>
    </xf>
    <xf numFmtId="49" fontId="11" fillId="0" borderId="6" xfId="0" applyNumberFormat="1" applyFont="1" applyBorder="1" applyAlignment="1">
      <alignment horizontal="center" vertical="center" wrapText="1"/>
    </xf>
    <xf numFmtId="0" fontId="8" fillId="0" borderId="6" xfId="0" applyFont="1" applyBorder="1" applyAlignment="1" applyProtection="1">
      <alignment horizontal="center" vertical="center" wrapText="1"/>
      <protection locked="0" hidden="1"/>
    </xf>
    <xf numFmtId="0" fontId="12" fillId="12" borderId="6" xfId="0" applyFont="1" applyFill="1" applyBorder="1" applyAlignment="1">
      <alignment horizontal="center" vertical="center" wrapText="1"/>
    </xf>
    <xf numFmtId="10" fontId="13" fillId="0" borderId="6" xfId="0" applyNumberFormat="1" applyFont="1" applyBorder="1" applyAlignment="1" applyProtection="1">
      <alignment horizontal="center" vertical="center" wrapText="1"/>
      <protection hidden="1"/>
    </xf>
    <xf numFmtId="10" fontId="11" fillId="0" borderId="6" xfId="0" applyNumberFormat="1" applyFont="1" applyBorder="1" applyAlignment="1" applyProtection="1">
      <alignment vertical="center" wrapText="1"/>
      <protection hidden="1"/>
    </xf>
    <xf numFmtId="9" fontId="8" fillId="13" borderId="6" xfId="0" applyNumberFormat="1" applyFont="1" applyFill="1" applyBorder="1" applyAlignment="1" applyProtection="1">
      <alignment horizontal="center" vertical="center" wrapText="1"/>
      <protection locked="0"/>
    </xf>
    <xf numFmtId="0" fontId="10" fillId="10" borderId="2" xfId="0" applyFont="1" applyFill="1" applyBorder="1" applyAlignment="1">
      <alignment horizontal="center" vertical="center"/>
    </xf>
    <xf numFmtId="0" fontId="3" fillId="10" borderId="2" xfId="0" applyFont="1" applyFill="1" applyBorder="1" applyAlignment="1">
      <alignment horizontal="center" vertical="center" wrapText="1"/>
    </xf>
    <xf numFmtId="0" fontId="11" fillId="13" borderId="2" xfId="0" applyFont="1" applyFill="1" applyBorder="1" applyAlignment="1" applyProtection="1">
      <alignment vertical="center" wrapText="1"/>
      <protection locked="0"/>
    </xf>
    <xf numFmtId="0" fontId="10" fillId="7" borderId="3" xfId="0" applyFont="1" applyFill="1" applyBorder="1" applyAlignment="1" applyProtection="1">
      <alignment horizontal="center" vertical="center" wrapText="1"/>
      <protection hidden="1"/>
    </xf>
    <xf numFmtId="0" fontId="10" fillId="7" borderId="40" xfId="0" applyFont="1" applyFill="1" applyBorder="1" applyAlignment="1" applyProtection="1">
      <alignment vertical="center" wrapText="1"/>
      <protection hidden="1"/>
    </xf>
    <xf numFmtId="0" fontId="10" fillId="7" borderId="12" xfId="0" applyFont="1" applyFill="1" applyBorder="1" applyAlignment="1" applyProtection="1">
      <alignment vertical="center"/>
      <protection hidden="1"/>
    </xf>
    <xf numFmtId="0" fontId="10" fillId="8" borderId="5" xfId="0" applyFont="1" applyFill="1" applyBorder="1" applyAlignment="1" applyProtection="1">
      <alignment vertical="center" wrapText="1"/>
      <protection hidden="1"/>
    </xf>
    <xf numFmtId="0" fontId="8" fillId="0" borderId="6" xfId="0" quotePrefix="1" applyFont="1" applyBorder="1" applyAlignment="1">
      <alignment horizontal="center" vertical="top" wrapText="1"/>
    </xf>
    <xf numFmtId="0" fontId="8" fillId="0" borderId="6" xfId="0" applyFont="1" applyBorder="1" applyAlignment="1">
      <alignment horizontal="center" vertical="center" wrapText="1"/>
    </xf>
    <xf numFmtId="0" fontId="8" fillId="0" borderId="6" xfId="0" applyFont="1" applyBorder="1" applyAlignment="1" applyProtection="1">
      <alignment horizontal="center" vertical="center" wrapText="1"/>
    </xf>
    <xf numFmtId="0" fontId="32" fillId="0" borderId="63" xfId="2" applyBorder="1" applyAlignment="1">
      <alignment horizontal="center" vertical="center" wrapText="1"/>
    </xf>
    <xf numFmtId="0" fontId="8" fillId="0" borderId="6" xfId="0" applyFont="1" applyBorder="1" applyAlignment="1">
      <alignment horizontal="left" vertical="top" wrapText="1"/>
    </xf>
    <xf numFmtId="0" fontId="27" fillId="10" borderId="2" xfId="0" applyFont="1" applyFill="1" applyBorder="1" applyAlignment="1">
      <alignment horizontal="center" vertical="center" wrapText="1"/>
    </xf>
    <xf numFmtId="0" fontId="34" fillId="0" borderId="0" xfId="0" applyFont="1" applyAlignment="1">
      <alignment vertical="top"/>
    </xf>
    <xf numFmtId="0" fontId="33" fillId="0" borderId="0" xfId="0" applyFont="1"/>
    <xf numFmtId="0" fontId="33" fillId="0" borderId="0" xfId="0" applyFont="1" applyAlignment="1">
      <alignment horizontal="center" vertical="top"/>
    </xf>
    <xf numFmtId="0" fontId="25" fillId="0" borderId="0" xfId="0" applyFont="1" applyAlignment="1">
      <alignment wrapText="1"/>
    </xf>
    <xf numFmtId="0" fontId="25" fillId="0" borderId="0" xfId="0" applyFont="1"/>
    <xf numFmtId="0" fontId="27" fillId="21" borderId="50" xfId="0" applyFont="1" applyFill="1" applyBorder="1" applyAlignment="1">
      <alignment horizontal="center" vertical="center" wrapText="1"/>
    </xf>
    <xf numFmtId="0" fontId="27" fillId="21" borderId="64" xfId="0" applyFont="1" applyFill="1" applyBorder="1" applyAlignment="1">
      <alignment horizontal="center" vertical="center" wrapText="1"/>
    </xf>
    <xf numFmtId="0" fontId="27" fillId="21" borderId="65" xfId="0" applyFont="1" applyFill="1" applyBorder="1" applyAlignment="1">
      <alignment horizontal="center" vertical="center" wrapText="1"/>
    </xf>
    <xf numFmtId="0" fontId="27" fillId="4" borderId="65" xfId="0" applyFont="1" applyFill="1" applyBorder="1" applyAlignment="1">
      <alignment horizontal="center" vertical="center" textRotation="90" wrapText="1"/>
    </xf>
    <xf numFmtId="0" fontId="27" fillId="4" borderId="64" xfId="0" applyFont="1" applyFill="1" applyBorder="1" applyAlignment="1">
      <alignment horizontal="center" vertical="center" wrapText="1"/>
    </xf>
    <xf numFmtId="0" fontId="27" fillId="4" borderId="66" xfId="0" applyFont="1" applyFill="1" applyBorder="1" applyAlignment="1">
      <alignment horizontal="center" vertical="center" wrapText="1"/>
    </xf>
    <xf numFmtId="0" fontId="27" fillId="4" borderId="67" xfId="0" applyFont="1" applyFill="1" applyBorder="1" applyAlignment="1">
      <alignment horizontal="center" vertical="center" wrapText="1"/>
    </xf>
    <xf numFmtId="0" fontId="27" fillId="4" borderId="65" xfId="0" applyFont="1" applyFill="1" applyBorder="1" applyAlignment="1">
      <alignment horizontal="center" vertical="center" wrapText="1"/>
    </xf>
    <xf numFmtId="0" fontId="33" fillId="0" borderId="69" xfId="0" applyFont="1" applyBorder="1" applyAlignment="1">
      <alignment vertical="top" wrapText="1"/>
    </xf>
    <xf numFmtId="0" fontId="33" fillId="0" borderId="24" xfId="0" applyFont="1" applyBorder="1" applyAlignment="1">
      <alignment vertical="top" wrapText="1"/>
    </xf>
    <xf numFmtId="0" fontId="33" fillId="0" borderId="70" xfId="0" applyFont="1" applyBorder="1" applyAlignment="1">
      <alignment horizontal="center" vertical="top" wrapText="1"/>
    </xf>
    <xf numFmtId="0" fontId="33" fillId="0" borderId="7" xfId="0" applyFont="1" applyBorder="1" applyAlignment="1">
      <alignment vertical="top" wrapText="1"/>
    </xf>
    <xf numFmtId="0" fontId="33" fillId="0" borderId="61" xfId="0" applyFont="1" applyBorder="1" applyAlignment="1">
      <alignment vertical="top" wrapText="1"/>
    </xf>
    <xf numFmtId="0" fontId="33" fillId="0" borderId="72" xfId="0" applyFont="1" applyBorder="1" applyAlignment="1">
      <alignment vertical="top" wrapText="1"/>
    </xf>
    <xf numFmtId="0" fontId="33" fillId="0" borderId="9" xfId="0" applyFont="1" applyBorder="1" applyAlignment="1">
      <alignment vertical="top" wrapText="1"/>
    </xf>
    <xf numFmtId="0" fontId="33" fillId="0" borderId="8" xfId="0" applyFont="1" applyBorder="1" applyAlignment="1">
      <alignment horizontal="center" vertical="center"/>
    </xf>
    <xf numFmtId="0" fontId="27" fillId="23" borderId="58" xfId="0" applyFont="1" applyFill="1" applyBorder="1" applyAlignment="1">
      <alignment horizontal="center" vertical="top"/>
    </xf>
    <xf numFmtId="0" fontId="25" fillId="0" borderId="0" xfId="0" applyFont="1" applyBorder="1" applyAlignment="1">
      <alignment vertical="top" wrapText="1"/>
    </xf>
    <xf numFmtId="0" fontId="25" fillId="0" borderId="0" xfId="0" applyFont="1" applyBorder="1" applyAlignment="1">
      <alignment vertical="top"/>
    </xf>
    <xf numFmtId="0" fontId="27" fillId="21" borderId="17" xfId="0" applyFont="1" applyFill="1" applyBorder="1" applyAlignment="1">
      <alignment horizontal="center" vertical="center" wrapText="1"/>
    </xf>
    <xf numFmtId="0" fontId="27" fillId="21" borderId="68" xfId="0" applyFont="1" applyFill="1" applyBorder="1" applyAlignment="1">
      <alignment horizontal="center" vertical="center" wrapText="1"/>
    </xf>
    <xf numFmtId="0" fontId="27" fillId="21" borderId="54" xfId="0" applyFont="1" applyFill="1" applyBorder="1" applyAlignment="1">
      <alignment horizontal="center" vertical="center" wrapText="1"/>
    </xf>
    <xf numFmtId="0" fontId="27" fillId="4" borderId="50" xfId="0" applyFont="1" applyFill="1" applyBorder="1" applyAlignment="1">
      <alignment horizontal="center" vertical="center" wrapText="1"/>
    </xf>
    <xf numFmtId="0" fontId="27" fillId="4" borderId="68" xfId="0" applyFont="1" applyFill="1" applyBorder="1" applyAlignment="1">
      <alignment horizontal="center" vertical="center" wrapText="1"/>
    </xf>
    <xf numFmtId="0" fontId="33" fillId="0" borderId="10" xfId="0" applyFont="1" applyBorder="1" applyAlignment="1">
      <alignment vertical="top" wrapText="1"/>
    </xf>
    <xf numFmtId="0" fontId="33" fillId="0" borderId="2" xfId="0" applyFont="1" applyBorder="1" applyAlignment="1">
      <alignment vertical="top" wrapText="1"/>
    </xf>
    <xf numFmtId="0" fontId="33" fillId="0" borderId="8" xfId="0" applyFont="1" applyBorder="1" applyAlignment="1">
      <alignment vertical="top" wrapText="1"/>
    </xf>
    <xf numFmtId="0" fontId="35" fillId="0" borderId="50" xfId="0" applyFont="1" applyBorder="1" applyAlignment="1">
      <alignment horizontal="center" vertical="center" textRotation="90" wrapText="1"/>
    </xf>
    <xf numFmtId="0" fontId="33" fillId="0" borderId="21" xfId="0" applyFont="1" applyBorder="1" applyAlignment="1">
      <alignment vertical="top" wrapText="1"/>
    </xf>
    <xf numFmtId="0" fontId="33" fillId="0" borderId="76" xfId="0" applyFont="1" applyBorder="1" applyAlignment="1">
      <alignment vertical="top" wrapText="1"/>
    </xf>
    <xf numFmtId="0" fontId="33" fillId="0" borderId="28" xfId="0" applyFont="1" applyBorder="1" applyAlignment="1">
      <alignment vertical="top" wrapText="1"/>
    </xf>
    <xf numFmtId="0" fontId="33" fillId="0" borderId="28" xfId="0" applyFont="1" applyBorder="1" applyAlignment="1">
      <alignment horizontal="center" vertical="center" wrapText="1"/>
    </xf>
    <xf numFmtId="0" fontId="33" fillId="0" borderId="0" xfId="0" applyFont="1" applyAlignment="1">
      <alignment vertical="top" wrapText="1"/>
    </xf>
    <xf numFmtId="0" fontId="25" fillId="0" borderId="0" xfId="0" applyFont="1" applyAlignment="1">
      <alignment vertical="top"/>
    </xf>
    <xf numFmtId="0" fontId="33" fillId="0" borderId="35" xfId="0" applyFont="1" applyBorder="1" applyAlignment="1">
      <alignment vertical="top" wrapText="1"/>
    </xf>
    <xf numFmtId="0" fontId="33" fillId="0" borderId="11" xfId="0" applyFont="1" applyBorder="1" applyAlignment="1">
      <alignment vertical="top" wrapText="1"/>
    </xf>
    <xf numFmtId="0" fontId="33" fillId="0" borderId="39" xfId="0" applyFont="1" applyBorder="1" applyAlignment="1">
      <alignment vertical="top" wrapText="1"/>
    </xf>
    <xf numFmtId="0" fontId="33" fillId="0" borderId="36" xfId="0" applyFont="1" applyBorder="1" applyAlignment="1">
      <alignment vertical="top" wrapText="1"/>
    </xf>
    <xf numFmtId="0" fontId="33" fillId="0" borderId="3" xfId="0" applyFont="1" applyBorder="1" applyAlignment="1">
      <alignment vertical="top" wrapText="1"/>
    </xf>
    <xf numFmtId="0" fontId="33" fillId="0" borderId="2" xfId="0" applyFont="1" applyBorder="1" applyAlignment="1">
      <alignment horizontal="center" vertical="center" wrapText="1"/>
    </xf>
    <xf numFmtId="0" fontId="33" fillId="0" borderId="77" xfId="0" applyFont="1" applyBorder="1" applyAlignment="1">
      <alignment vertical="top" wrapText="1"/>
    </xf>
    <xf numFmtId="0" fontId="33" fillId="0" borderId="78" xfId="0" applyFont="1" applyBorder="1" applyAlignment="1">
      <alignment vertical="top" wrapText="1"/>
    </xf>
    <xf numFmtId="0" fontId="33" fillId="0" borderId="8" xfId="0" applyFont="1" applyBorder="1" applyAlignment="1">
      <alignment horizontal="center" vertical="center" wrapText="1"/>
    </xf>
    <xf numFmtId="0" fontId="33" fillId="0" borderId="0" xfId="0" applyFont="1" applyBorder="1" applyAlignment="1">
      <alignment vertical="top" wrapText="1"/>
    </xf>
    <xf numFmtId="0" fontId="33" fillId="0" borderId="0" xfId="0" applyFont="1" applyBorder="1" applyAlignment="1">
      <alignment horizontal="justify" vertical="top" wrapText="1"/>
    </xf>
    <xf numFmtId="0" fontId="27" fillId="21" borderId="66" xfId="0" applyFont="1" applyFill="1" applyBorder="1" applyAlignment="1">
      <alignment horizontal="center" vertical="center" wrapText="1"/>
    </xf>
    <xf numFmtId="0" fontId="27" fillId="21" borderId="67" xfId="0" applyFont="1" applyFill="1" applyBorder="1" applyAlignment="1">
      <alignment horizontal="center" vertical="center" wrapText="1"/>
    </xf>
    <xf numFmtId="0" fontId="33" fillId="0" borderId="6" xfId="0" applyFont="1" applyBorder="1" applyAlignment="1">
      <alignment horizontal="justify" vertical="top" wrapText="1"/>
    </xf>
    <xf numFmtId="0" fontId="33" fillId="0" borderId="6" xfId="0" applyFont="1" applyBorder="1" applyAlignment="1">
      <alignment vertical="top" wrapText="1"/>
    </xf>
    <xf numFmtId="0" fontId="33" fillId="0" borderId="71" xfId="0" applyFont="1" applyBorder="1" applyAlignment="1">
      <alignment vertical="top" wrapText="1"/>
    </xf>
    <xf numFmtId="0" fontId="33" fillId="0" borderId="57" xfId="0" applyFont="1" applyBorder="1" applyAlignment="1">
      <alignment vertical="top" wrapText="1"/>
    </xf>
    <xf numFmtId="0" fontId="33" fillId="0" borderId="73" xfId="0" applyFont="1" applyBorder="1" applyAlignment="1">
      <alignment vertical="top" wrapText="1"/>
    </xf>
    <xf numFmtId="0" fontId="11" fillId="18" borderId="2" xfId="0" applyFont="1" applyFill="1" applyBorder="1" applyAlignment="1">
      <alignment horizontal="center" vertical="center" wrapText="1"/>
    </xf>
    <xf numFmtId="0" fontId="8" fillId="18" borderId="0" xfId="0" applyFont="1" applyFill="1" applyBorder="1" applyAlignment="1" applyProtection="1">
      <alignment horizontal="center" vertical="center"/>
      <protection locked="0"/>
    </xf>
    <xf numFmtId="0" fontId="8" fillId="12" borderId="65" xfId="0" applyFont="1" applyFill="1" applyBorder="1" applyAlignment="1" applyProtection="1">
      <alignment horizontal="center" vertical="center"/>
      <protection locked="0"/>
    </xf>
    <xf numFmtId="0" fontId="33" fillId="0" borderId="0" xfId="0" applyFont="1" applyAlignment="1">
      <alignment vertical="top"/>
    </xf>
    <xf numFmtId="0" fontId="33" fillId="0" borderId="0" xfId="0" applyFont="1" applyBorder="1" applyAlignment="1">
      <alignment vertical="top"/>
    </xf>
    <xf numFmtId="0" fontId="40" fillId="21" borderId="64" xfId="0" applyFont="1" applyFill="1" applyBorder="1" applyAlignment="1">
      <alignment horizontal="center" vertical="center" textRotation="90" wrapText="1"/>
    </xf>
    <xf numFmtId="0" fontId="41" fillId="0" borderId="0" xfId="0" applyFont="1" applyBorder="1" applyAlignment="1">
      <alignment vertical="top"/>
    </xf>
    <xf numFmtId="0" fontId="33" fillId="0" borderId="83" xfId="0" applyFont="1" applyBorder="1" applyAlignment="1">
      <alignment vertical="top" wrapText="1"/>
    </xf>
    <xf numFmtId="0" fontId="33" fillId="0" borderId="84" xfId="0" applyFont="1" applyBorder="1" applyAlignment="1">
      <alignment vertical="top" wrapText="1"/>
    </xf>
    <xf numFmtId="0" fontId="33" fillId="0" borderId="85" xfId="0" applyFont="1" applyBorder="1" applyAlignment="1">
      <alignment horizontal="center" vertical="top" wrapText="1"/>
    </xf>
    <xf numFmtId="0" fontId="33" fillId="0" borderId="87" xfId="0" applyFont="1" applyBorder="1" applyAlignment="1">
      <alignment vertical="top" wrapText="1"/>
    </xf>
    <xf numFmtId="0" fontId="33" fillId="0" borderId="88" xfId="0" applyFont="1" applyBorder="1" applyAlignment="1">
      <alignment vertical="top" wrapText="1"/>
    </xf>
    <xf numFmtId="0" fontId="33" fillId="0" borderId="89" xfId="0" applyFont="1" applyBorder="1" applyAlignment="1">
      <alignment horizontal="center" vertical="top" wrapText="1"/>
    </xf>
    <xf numFmtId="0" fontId="33" fillId="0" borderId="91" xfId="0" applyFont="1" applyBorder="1" applyAlignment="1">
      <alignment vertical="top" wrapText="1"/>
    </xf>
    <xf numFmtId="0" fontId="33" fillId="0" borderId="92" xfId="0" applyFont="1" applyBorder="1" applyAlignment="1">
      <alignment vertical="top" wrapText="1"/>
    </xf>
    <xf numFmtId="0" fontId="33" fillId="0" borderId="93" xfId="0" applyFont="1" applyBorder="1" applyAlignment="1">
      <alignment horizontal="center" vertical="top" wrapText="1"/>
    </xf>
    <xf numFmtId="0" fontId="27" fillId="21" borderId="68" xfId="0" applyFont="1" applyFill="1" applyBorder="1" applyAlignment="1">
      <alignment horizontal="center" vertical="center" textRotation="90" wrapText="1"/>
    </xf>
    <xf numFmtId="0" fontId="27" fillId="21" borderId="94" xfId="0" applyFont="1" applyFill="1" applyBorder="1" applyAlignment="1">
      <alignment vertical="center" wrapText="1"/>
    </xf>
    <xf numFmtId="0" fontId="27" fillId="21" borderId="65" xfId="0" applyFont="1" applyFill="1" applyBorder="1" applyAlignment="1">
      <alignment vertical="center" wrapText="1"/>
    </xf>
    <xf numFmtId="0" fontId="33" fillId="0" borderId="44" xfId="0" applyFont="1" applyBorder="1" applyAlignment="1">
      <alignment vertical="top" wrapText="1"/>
    </xf>
    <xf numFmtId="0" fontId="27" fillId="21" borderId="64" xfId="0" applyFont="1" applyFill="1" applyBorder="1" applyAlignment="1">
      <alignment horizontal="center" vertical="center" textRotation="90" wrapText="1"/>
    </xf>
    <xf numFmtId="0" fontId="25" fillId="0" borderId="75" xfId="0" applyFont="1" applyBorder="1" applyAlignment="1">
      <alignment vertical="top"/>
    </xf>
    <xf numFmtId="0" fontId="27" fillId="21" borderId="33" xfId="0" applyFont="1" applyFill="1" applyBorder="1" applyAlignment="1">
      <alignment horizontal="center" vertical="center" wrapText="1"/>
    </xf>
    <xf numFmtId="0" fontId="27" fillId="21" borderId="60" xfId="0" applyFont="1" applyFill="1" applyBorder="1" applyAlignment="1">
      <alignment horizontal="center" vertical="center" wrapText="1"/>
    </xf>
    <xf numFmtId="0" fontId="27" fillId="4" borderId="17" xfId="0" applyFont="1" applyFill="1" applyBorder="1" applyAlignment="1">
      <alignment horizontal="center" vertical="center" wrapText="1"/>
    </xf>
    <xf numFmtId="0" fontId="43" fillId="0" borderId="2" xfId="0" applyFont="1" applyBorder="1" applyAlignment="1">
      <alignment vertical="top" wrapText="1"/>
    </xf>
    <xf numFmtId="0" fontId="25" fillId="0" borderId="2" xfId="0" applyFont="1" applyBorder="1" applyAlignment="1">
      <alignment vertical="top"/>
    </xf>
    <xf numFmtId="0" fontId="43" fillId="0" borderId="3" xfId="0" applyFont="1" applyBorder="1" applyAlignment="1">
      <alignment vertical="top" wrapText="1"/>
    </xf>
    <xf numFmtId="0" fontId="43" fillId="0" borderId="8" xfId="0" applyFont="1" applyBorder="1" applyAlignment="1">
      <alignment vertical="top" wrapText="1"/>
    </xf>
    <xf numFmtId="0" fontId="44" fillId="0" borderId="0" xfId="0" applyFont="1" applyBorder="1" applyAlignment="1">
      <alignment vertical="top" wrapText="1"/>
    </xf>
    <xf numFmtId="0" fontId="27" fillId="21" borderId="66" xfId="0" applyFont="1" applyFill="1" applyBorder="1" applyAlignment="1">
      <alignment vertical="center" wrapText="1"/>
    </xf>
    <xf numFmtId="0" fontId="33" fillId="0" borderId="79" xfId="0" applyFont="1" applyBorder="1" applyAlignment="1">
      <alignment vertical="top" wrapText="1"/>
    </xf>
    <xf numFmtId="0" fontId="43" fillId="0" borderId="78" xfId="0" applyFont="1" applyBorder="1" applyAlignment="1">
      <alignment vertical="top" wrapText="1"/>
    </xf>
    <xf numFmtId="0" fontId="33" fillId="0" borderId="55" xfId="0" applyFont="1" applyBorder="1" applyAlignment="1">
      <alignment vertical="top" wrapText="1"/>
    </xf>
    <xf numFmtId="0" fontId="27" fillId="4" borderId="19" xfId="0" applyFont="1" applyFill="1" applyBorder="1" applyAlignment="1">
      <alignment horizontal="center" vertical="center" wrapText="1"/>
    </xf>
    <xf numFmtId="0" fontId="27" fillId="4" borderId="33" xfId="0" applyFont="1" applyFill="1" applyBorder="1" applyAlignment="1">
      <alignment horizontal="center" vertical="center" wrapText="1"/>
    </xf>
    <xf numFmtId="0" fontId="33" fillId="0" borderId="10" xfId="0" applyFont="1" applyBorder="1" applyAlignment="1">
      <alignment horizontal="center" vertical="center" wrapText="1"/>
    </xf>
    <xf numFmtId="0" fontId="38" fillId="0" borderId="0" xfId="0" applyFont="1"/>
    <xf numFmtId="0" fontId="44" fillId="0" borderId="0" xfId="0" applyFont="1" applyFill="1" applyBorder="1" applyAlignment="1">
      <alignment vertical="top" wrapText="1"/>
    </xf>
    <xf numFmtId="0" fontId="44" fillId="0" borderId="0" xfId="0" applyFont="1" applyAlignment="1">
      <alignment wrapText="1"/>
    </xf>
    <xf numFmtId="0" fontId="33" fillId="0" borderId="4" xfId="0" applyFont="1" applyBorder="1" applyAlignment="1">
      <alignment vertical="top" wrapText="1"/>
    </xf>
    <xf numFmtId="0" fontId="33" fillId="0" borderId="103" xfId="0" applyFont="1" applyBorder="1" applyAlignment="1">
      <alignment vertical="top" wrapText="1"/>
    </xf>
    <xf numFmtId="0" fontId="32" fillId="18" borderId="37" xfId="2" applyFill="1" applyBorder="1" applyAlignment="1">
      <alignment horizontal="center" vertical="center" wrapText="1"/>
    </xf>
    <xf numFmtId="0" fontId="33" fillId="0" borderId="0" xfId="0" applyFont="1" applyAlignment="1">
      <alignment wrapText="1"/>
    </xf>
    <xf numFmtId="0" fontId="33" fillId="0" borderId="2" xfId="0" applyFont="1" applyBorder="1" applyAlignment="1">
      <alignment horizontal="left" vertical="top" wrapText="1"/>
    </xf>
    <xf numFmtId="0" fontId="34" fillId="0" borderId="0" xfId="0" applyFont="1" applyAlignment="1"/>
    <xf numFmtId="0" fontId="33" fillId="0" borderId="0" xfId="0" applyFont="1" applyAlignment="1">
      <alignment horizontal="left" vertical="center"/>
    </xf>
    <xf numFmtId="0" fontId="34" fillId="0" borderId="0" xfId="0" applyFont="1" applyAlignment="1">
      <alignment horizontal="left" vertical="center"/>
    </xf>
    <xf numFmtId="0" fontId="27" fillId="21" borderId="19" xfId="0" applyFont="1" applyFill="1" applyBorder="1" applyAlignment="1">
      <alignment horizontal="center" vertical="center" wrapText="1"/>
    </xf>
    <xf numFmtId="0" fontId="27" fillId="21" borderId="50" xfId="0" applyFont="1" applyFill="1" applyBorder="1" applyAlignment="1">
      <alignment vertical="center" wrapText="1"/>
    </xf>
    <xf numFmtId="0" fontId="33" fillId="0" borderId="64" xfId="0" applyFont="1" applyBorder="1" applyAlignment="1">
      <alignment vertical="top" wrapText="1"/>
    </xf>
    <xf numFmtId="0" fontId="33" fillId="0" borderId="65" xfId="0" applyFont="1" applyBorder="1" applyAlignment="1">
      <alignment vertical="top" wrapText="1"/>
    </xf>
    <xf numFmtId="0" fontId="33" fillId="0" borderId="108" xfId="0" applyFont="1" applyBorder="1" applyAlignment="1">
      <alignment horizontal="center" vertical="top" wrapText="1"/>
    </xf>
    <xf numFmtId="0" fontId="32" fillId="0" borderId="2" xfId="2" applyBorder="1" applyAlignment="1">
      <alignment horizontal="center" vertical="center" wrapText="1"/>
    </xf>
    <xf numFmtId="0" fontId="8" fillId="18" borderId="2" xfId="0" applyFont="1" applyFill="1" applyBorder="1" applyAlignment="1">
      <alignment horizontal="center" vertical="center" wrapText="1"/>
    </xf>
    <xf numFmtId="0" fontId="27" fillId="21" borderId="102" xfId="0" applyFont="1" applyFill="1" applyBorder="1" applyAlignment="1">
      <alignment horizontal="center" vertical="center" wrapText="1"/>
    </xf>
    <xf numFmtId="0" fontId="27" fillId="21" borderId="106" xfId="0" applyFont="1" applyFill="1" applyBorder="1" applyAlignment="1">
      <alignment horizontal="center" vertical="center" wrapText="1"/>
    </xf>
    <xf numFmtId="0" fontId="33" fillId="0" borderId="2" xfId="0" applyFont="1" applyBorder="1" applyAlignment="1">
      <alignment horizontal="left" vertical="center" wrapText="1"/>
    </xf>
    <xf numFmtId="0" fontId="33" fillId="0" borderId="2" xfId="0" applyFont="1" applyBorder="1" applyAlignment="1">
      <alignment vertical="center" wrapText="1"/>
    </xf>
    <xf numFmtId="0" fontId="33" fillId="0" borderId="8" xfId="0" applyFont="1" applyBorder="1" applyAlignment="1">
      <alignment horizontal="left" vertical="center" wrapText="1"/>
    </xf>
    <xf numFmtId="0" fontId="33" fillId="18" borderId="2" xfId="0" applyFont="1" applyFill="1" applyBorder="1" applyAlignment="1">
      <alignment horizontal="left" vertical="center" wrapText="1"/>
    </xf>
    <xf numFmtId="0" fontId="33" fillId="18" borderId="8" xfId="0" applyFont="1" applyFill="1" applyBorder="1" applyAlignment="1">
      <alignment horizontal="left" vertical="center" wrapText="1"/>
    </xf>
    <xf numFmtId="0" fontId="33" fillId="0" borderId="7" xfId="0" applyFont="1" applyFill="1" applyBorder="1" applyAlignment="1">
      <alignment vertical="top" wrapText="1"/>
    </xf>
    <xf numFmtId="0" fontId="33" fillId="0" borderId="72" xfId="0" applyFont="1" applyFill="1" applyBorder="1" applyAlignment="1">
      <alignment vertical="top" wrapText="1"/>
    </xf>
    <xf numFmtId="0" fontId="33" fillId="4" borderId="8" xfId="0" applyFont="1" applyFill="1" applyBorder="1" applyAlignment="1">
      <alignment vertical="top" wrapText="1"/>
    </xf>
    <xf numFmtId="0" fontId="33" fillId="18" borderId="2" xfId="0" applyFont="1" applyFill="1" applyBorder="1" applyAlignment="1">
      <alignment vertical="top" wrapText="1"/>
    </xf>
    <xf numFmtId="0" fontId="33" fillId="18" borderId="6" xfId="0" applyFont="1" applyFill="1" applyBorder="1" applyAlignment="1">
      <alignment vertical="top" wrapText="1"/>
    </xf>
    <xf numFmtId="0" fontId="43" fillId="18" borderId="2" xfId="0" applyFont="1" applyFill="1" applyBorder="1" applyAlignment="1">
      <alignment vertical="top" wrapText="1"/>
    </xf>
    <xf numFmtId="0" fontId="43" fillId="18" borderId="8" xfId="0" applyFont="1" applyFill="1" applyBorder="1" applyAlignment="1">
      <alignment vertical="top" wrapText="1"/>
    </xf>
    <xf numFmtId="0" fontId="43" fillId="18" borderId="3" xfId="0" applyFont="1" applyFill="1" applyBorder="1" applyAlignment="1">
      <alignment vertical="top" wrapText="1"/>
    </xf>
    <xf numFmtId="0" fontId="8" fillId="18" borderId="68" xfId="0" applyFont="1" applyFill="1" applyBorder="1" applyAlignment="1" applyProtection="1">
      <alignment horizontal="center" vertical="center"/>
      <protection locked="0"/>
    </xf>
    <xf numFmtId="10" fontId="25" fillId="0" borderId="68" xfId="0" applyNumberFormat="1" applyFont="1" applyBorder="1" applyAlignment="1">
      <alignment vertical="top"/>
    </xf>
    <xf numFmtId="0" fontId="0" fillId="0" borderId="2" xfId="0" applyBorder="1" applyAlignment="1">
      <alignment wrapText="1"/>
    </xf>
    <xf numFmtId="0" fontId="8" fillId="4" borderId="2" xfId="0" applyFont="1" applyFill="1" applyBorder="1" applyAlignment="1" applyProtection="1">
      <alignment horizontal="center" vertical="center" wrapText="1"/>
      <protection locked="0" hidden="1"/>
    </xf>
    <xf numFmtId="0" fontId="11" fillId="4" borderId="2" xfId="0" applyFont="1" applyFill="1" applyBorder="1" applyAlignment="1">
      <alignment horizontal="center" vertical="center" wrapText="1"/>
    </xf>
    <xf numFmtId="0" fontId="11" fillId="4" borderId="5" xfId="0" applyFont="1" applyFill="1" applyBorder="1" applyAlignment="1">
      <alignment horizontal="center" vertical="center" wrapText="1"/>
    </xf>
    <xf numFmtId="0" fontId="33" fillId="0" borderId="6" xfId="0" applyFont="1" applyFill="1" applyBorder="1" applyAlignment="1">
      <alignment horizontal="center" vertical="center" wrapText="1"/>
    </xf>
    <xf numFmtId="0" fontId="33" fillId="0" borderId="24" xfId="0" applyFont="1" applyFill="1" applyBorder="1" applyAlignment="1">
      <alignment vertical="top"/>
    </xf>
    <xf numFmtId="0" fontId="33" fillId="0" borderId="2" xfId="0" applyFont="1" applyFill="1" applyBorder="1" applyAlignment="1">
      <alignment horizontal="center" vertical="center" wrapText="1"/>
    </xf>
    <xf numFmtId="0" fontId="33" fillId="0" borderId="7" xfId="0" applyFont="1" applyFill="1" applyBorder="1" applyAlignment="1">
      <alignment vertical="top"/>
    </xf>
    <xf numFmtId="0" fontId="33" fillId="0" borderId="8" xfId="0" applyFont="1" applyFill="1" applyBorder="1" applyAlignment="1">
      <alignment horizontal="center" vertical="center" wrapText="1"/>
    </xf>
    <xf numFmtId="0" fontId="33" fillId="0" borderId="9" xfId="0" applyFont="1" applyFill="1" applyBorder="1" applyAlignment="1">
      <alignment vertical="top"/>
    </xf>
    <xf numFmtId="10" fontId="11" fillId="0" borderId="3" xfId="0" applyNumberFormat="1" applyFont="1" applyBorder="1" applyAlignment="1" applyProtection="1">
      <alignment horizontal="center" vertical="center" wrapText="1"/>
      <protection hidden="1"/>
    </xf>
    <xf numFmtId="10" fontId="13" fillId="0" borderId="2" xfId="0" applyNumberFormat="1" applyFont="1" applyFill="1" applyBorder="1" applyAlignment="1" applyProtection="1">
      <alignment horizontal="center" vertical="center" wrapText="1"/>
      <protection hidden="1"/>
    </xf>
    <xf numFmtId="10" fontId="13" fillId="0" borderId="57" xfId="0" applyNumberFormat="1" applyFont="1" applyBorder="1" applyAlignment="1" applyProtection="1">
      <alignment horizontal="center" vertical="center" wrapText="1"/>
      <protection hidden="1"/>
    </xf>
    <xf numFmtId="10" fontId="13" fillId="0" borderId="81" xfId="0" applyNumberFormat="1" applyFont="1" applyBorder="1" applyAlignment="1" applyProtection="1">
      <alignment horizontal="center" vertical="center" wrapText="1"/>
      <protection hidden="1"/>
    </xf>
    <xf numFmtId="10" fontId="13" fillId="0" borderId="73" xfId="0" applyNumberFormat="1" applyFont="1" applyBorder="1" applyAlignment="1" applyProtection="1">
      <alignment horizontal="center" vertical="center" wrapText="1"/>
      <protection hidden="1"/>
    </xf>
    <xf numFmtId="0" fontId="33" fillId="0" borderId="28" xfId="0" applyFont="1" applyFill="1" applyBorder="1" applyAlignment="1">
      <alignment horizontal="center" vertical="center" wrapText="1"/>
    </xf>
    <xf numFmtId="0" fontId="33" fillId="0" borderId="10" xfId="0" applyFont="1" applyFill="1" applyBorder="1" applyAlignment="1">
      <alignment horizontal="center" vertical="center" wrapText="1"/>
    </xf>
    <xf numFmtId="0" fontId="33" fillId="0" borderId="11" xfId="0" applyFont="1" applyFill="1" applyBorder="1" applyAlignment="1">
      <alignment vertical="top"/>
    </xf>
    <xf numFmtId="10" fontId="33" fillId="0" borderId="30" xfId="0" applyNumberFormat="1" applyFont="1" applyBorder="1" applyAlignment="1">
      <alignment horizontal="center" vertical="center" wrapText="1"/>
    </xf>
    <xf numFmtId="10" fontId="33" fillId="0" borderId="18" xfId="0" applyNumberFormat="1" applyFont="1" applyBorder="1" applyAlignment="1">
      <alignment horizontal="center" vertical="center" wrapText="1"/>
    </xf>
    <xf numFmtId="10" fontId="33" fillId="0" borderId="61" xfId="0" applyNumberFormat="1" applyFont="1" applyBorder="1" applyAlignment="1">
      <alignment horizontal="center" vertical="center" wrapText="1"/>
    </xf>
    <xf numFmtId="10" fontId="33" fillId="0" borderId="72" xfId="0" applyNumberFormat="1" applyFont="1" applyBorder="1" applyAlignment="1">
      <alignment horizontal="center" vertical="center" wrapText="1"/>
    </xf>
    <xf numFmtId="0" fontId="27" fillId="4" borderId="79" xfId="0" applyFont="1" applyFill="1" applyBorder="1" applyAlignment="1">
      <alignment horizontal="center" vertical="center" wrapText="1"/>
    </xf>
    <xf numFmtId="0" fontId="27" fillId="4" borderId="10" xfId="0" applyFont="1" applyFill="1" applyBorder="1" applyAlignment="1">
      <alignment horizontal="center" vertical="center" wrapText="1"/>
    </xf>
    <xf numFmtId="10" fontId="13" fillId="0" borderId="22" xfId="0" applyNumberFormat="1" applyFont="1" applyBorder="1" applyAlignment="1" applyProtection="1">
      <alignment horizontal="center" vertical="center" wrapText="1"/>
      <protection hidden="1"/>
    </xf>
    <xf numFmtId="10" fontId="13" fillId="0" borderId="109" xfId="0" applyNumberFormat="1" applyFont="1" applyBorder="1" applyAlignment="1" applyProtection="1">
      <alignment horizontal="center" vertical="center" wrapText="1"/>
      <protection hidden="1"/>
    </xf>
    <xf numFmtId="0" fontId="34" fillId="0" borderId="0" xfId="0" applyFont="1" applyAlignment="1">
      <alignment horizontal="left" vertical="top" wrapText="1"/>
    </xf>
    <xf numFmtId="0" fontId="27" fillId="4" borderId="34" xfId="0" applyFont="1" applyFill="1" applyBorder="1" applyAlignment="1">
      <alignment horizontal="center" vertical="center" wrapText="1"/>
    </xf>
    <xf numFmtId="0" fontId="8" fillId="5" borderId="2" xfId="0" applyFont="1" applyFill="1" applyBorder="1" applyAlignment="1" applyProtection="1">
      <alignment horizontal="center" vertical="center" wrapText="1"/>
      <protection locked="0" hidden="1"/>
    </xf>
    <xf numFmtId="0" fontId="8" fillId="22" borderId="2" xfId="0" applyFont="1" applyFill="1" applyBorder="1" applyAlignment="1" applyProtection="1">
      <alignment horizontal="center" vertical="center" wrapText="1"/>
      <protection locked="0" hidden="1"/>
    </xf>
    <xf numFmtId="0" fontId="33" fillId="0" borderId="16" xfId="0" applyFont="1" applyFill="1" applyBorder="1" applyAlignment="1">
      <alignment vertical="top"/>
    </xf>
    <xf numFmtId="0" fontId="25" fillId="0" borderId="58" xfId="0" applyFont="1" applyBorder="1" applyAlignment="1">
      <alignment vertical="top"/>
    </xf>
    <xf numFmtId="10" fontId="25" fillId="0" borderId="58" xfId="0" applyNumberFormat="1" applyFont="1" applyBorder="1" applyAlignment="1">
      <alignment vertical="top"/>
    </xf>
    <xf numFmtId="0" fontId="11" fillId="25" borderId="2" xfId="0" applyFont="1" applyFill="1" applyBorder="1" applyAlignment="1">
      <alignment horizontal="center" vertical="center" wrapText="1"/>
    </xf>
    <xf numFmtId="0" fontId="33" fillId="0" borderId="2" xfId="0" applyFont="1" applyFill="1" applyBorder="1" applyAlignment="1">
      <alignment vertical="top"/>
    </xf>
    <xf numFmtId="10" fontId="11" fillId="25" borderId="40" xfId="0" applyNumberFormat="1" applyFont="1" applyFill="1" applyBorder="1" applyAlignment="1" applyProtection="1">
      <alignment horizontal="center" vertical="center" wrapText="1"/>
      <protection hidden="1"/>
    </xf>
    <xf numFmtId="0" fontId="0" fillId="0" borderId="0" xfId="0" applyFill="1"/>
    <xf numFmtId="10" fontId="11" fillId="24" borderId="40" xfId="0" applyNumberFormat="1" applyFont="1" applyFill="1" applyBorder="1" applyAlignment="1" applyProtection="1">
      <alignment horizontal="center" vertical="center" wrapText="1"/>
      <protection hidden="1"/>
    </xf>
    <xf numFmtId="10" fontId="13" fillId="24" borderId="2" xfId="0" applyNumberFormat="1" applyFont="1" applyFill="1" applyBorder="1" applyAlignment="1" applyProtection="1">
      <alignment horizontal="center" vertical="center" wrapText="1"/>
      <protection hidden="1"/>
    </xf>
    <xf numFmtId="10" fontId="11" fillId="24" borderId="2" xfId="0" applyNumberFormat="1" applyFont="1" applyFill="1" applyBorder="1" applyAlignment="1" applyProtection="1">
      <alignment horizontal="center" vertical="center" wrapText="1"/>
      <protection hidden="1"/>
    </xf>
    <xf numFmtId="10" fontId="11" fillId="24" borderId="3" xfId="0" applyNumberFormat="1" applyFont="1" applyFill="1" applyBorder="1" applyAlignment="1" applyProtection="1">
      <alignment horizontal="center" vertical="center" wrapText="1"/>
      <protection hidden="1"/>
    </xf>
    <xf numFmtId="10" fontId="33" fillId="0" borderId="2" xfId="0" applyNumberFormat="1" applyFont="1" applyBorder="1" applyAlignment="1">
      <alignment horizontal="center" vertical="center" wrapText="1"/>
    </xf>
    <xf numFmtId="0" fontId="8" fillId="4" borderId="6" xfId="0" applyFont="1" applyFill="1" applyBorder="1" applyAlignment="1" applyProtection="1">
      <alignment horizontal="center" vertical="center" wrapText="1"/>
      <protection locked="0" hidden="1"/>
    </xf>
    <xf numFmtId="0" fontId="11" fillId="4" borderId="6" xfId="0" applyFont="1" applyFill="1" applyBorder="1" applyAlignment="1">
      <alignment horizontal="center" vertical="center" wrapText="1"/>
    </xf>
    <xf numFmtId="10" fontId="13" fillId="0" borderId="6" xfId="0" applyNumberFormat="1" applyFont="1" applyFill="1" applyBorder="1" applyAlignment="1" applyProtection="1">
      <alignment horizontal="center" vertical="center" wrapText="1"/>
      <protection hidden="1"/>
    </xf>
    <xf numFmtId="10" fontId="11" fillId="0" borderId="39" xfId="0" applyNumberFormat="1" applyFont="1" applyBorder="1" applyAlignment="1" applyProtection="1">
      <alignment horizontal="center" vertical="center" wrapText="1"/>
      <protection hidden="1"/>
    </xf>
    <xf numFmtId="10" fontId="33" fillId="0" borderId="6" xfId="0" applyNumberFormat="1" applyFont="1" applyBorder="1" applyAlignment="1">
      <alignment horizontal="center" vertical="center" wrapText="1"/>
    </xf>
    <xf numFmtId="0" fontId="33" fillId="0" borderId="6" xfId="0" applyFont="1" applyFill="1" applyBorder="1" applyAlignment="1">
      <alignment vertical="top"/>
    </xf>
    <xf numFmtId="0" fontId="11" fillId="24" borderId="2" xfId="0" applyFont="1" applyFill="1" applyBorder="1" applyAlignment="1">
      <alignment horizontal="center" vertical="center" wrapText="1"/>
    </xf>
    <xf numFmtId="0" fontId="8" fillId="26" borderId="2" xfId="0" applyFont="1" applyFill="1" applyBorder="1" applyAlignment="1" applyProtection="1">
      <alignment horizontal="center" vertical="center" wrapText="1"/>
      <protection locked="0" hidden="1"/>
    </xf>
    <xf numFmtId="0" fontId="8" fillId="27" borderId="2" xfId="0" applyFont="1" applyFill="1" applyBorder="1" applyAlignment="1" applyProtection="1">
      <alignment horizontal="center" vertical="center" wrapText="1"/>
      <protection locked="0" hidden="1"/>
    </xf>
    <xf numFmtId="10" fontId="25" fillId="0" borderId="58" xfId="0" applyNumberFormat="1" applyFont="1" applyBorder="1" applyAlignment="1">
      <alignment horizontal="center" vertical="center"/>
    </xf>
    <xf numFmtId="0" fontId="33" fillId="0" borderId="0" xfId="0" applyFont="1" applyFill="1" applyBorder="1" applyAlignment="1">
      <alignment vertical="top"/>
    </xf>
    <xf numFmtId="0" fontId="33" fillId="0" borderId="3" xfId="0" applyFont="1" applyFill="1" applyBorder="1" applyAlignment="1">
      <alignment horizontal="center" vertical="center" wrapText="1"/>
    </xf>
    <xf numFmtId="0" fontId="33" fillId="0" borderId="78" xfId="0" applyFont="1" applyFill="1" applyBorder="1" applyAlignment="1">
      <alignment horizontal="center" vertical="center" wrapText="1"/>
    </xf>
    <xf numFmtId="10" fontId="33" fillId="0" borderId="69" xfId="0" applyNumberFormat="1" applyFont="1" applyBorder="1" applyAlignment="1">
      <alignment horizontal="center" vertical="center" wrapText="1"/>
    </xf>
    <xf numFmtId="0" fontId="33" fillId="0" borderId="39" xfId="0" applyFont="1" applyFill="1" applyBorder="1" applyAlignment="1">
      <alignment horizontal="center" vertical="center" wrapText="1"/>
    </xf>
    <xf numFmtId="10" fontId="13" fillId="0" borderId="29" xfId="0" applyNumberFormat="1" applyFont="1" applyFill="1" applyBorder="1" applyAlignment="1" applyProtection="1">
      <alignment horizontal="center" vertical="center" wrapText="1"/>
      <protection hidden="1"/>
    </xf>
    <xf numFmtId="0" fontId="10" fillId="8" borderId="110" xfId="0" applyFont="1" applyFill="1" applyBorder="1" applyAlignment="1" applyProtection="1">
      <alignment horizontal="center" vertical="center" wrapText="1"/>
      <protection hidden="1"/>
    </xf>
    <xf numFmtId="0" fontId="10" fillId="8" borderId="111" xfId="0" applyFont="1" applyFill="1" applyBorder="1" applyAlignment="1" applyProtection="1">
      <alignment horizontal="center" vertical="center" wrapText="1"/>
      <protection hidden="1"/>
    </xf>
    <xf numFmtId="0" fontId="10" fillId="8" borderId="54" xfId="0" applyFont="1" applyFill="1" applyBorder="1" applyAlignment="1" applyProtection="1">
      <alignment horizontal="center" vertical="center" wrapText="1"/>
      <protection hidden="1"/>
    </xf>
    <xf numFmtId="10" fontId="25" fillId="0" borderId="27" xfId="0" applyNumberFormat="1" applyFont="1" applyBorder="1" applyAlignment="1">
      <alignment vertical="top"/>
    </xf>
    <xf numFmtId="0" fontId="8" fillId="4" borderId="8" xfId="0" applyFont="1" applyFill="1" applyBorder="1" applyAlignment="1" applyProtection="1">
      <alignment horizontal="center" vertical="center" wrapText="1"/>
      <protection locked="0" hidden="1"/>
    </xf>
    <xf numFmtId="0" fontId="11" fillId="4" borderId="8" xfId="0" applyFont="1" applyFill="1" applyBorder="1" applyAlignment="1">
      <alignment horizontal="center" vertical="center" wrapText="1"/>
    </xf>
    <xf numFmtId="10" fontId="13" fillId="0" borderId="8" xfId="0" applyNumberFormat="1" applyFont="1" applyFill="1" applyBorder="1" applyAlignment="1" applyProtection="1">
      <alignment horizontal="center" vertical="center" wrapText="1"/>
      <protection hidden="1"/>
    </xf>
    <xf numFmtId="10" fontId="11" fillId="0" borderId="78" xfId="0" applyNumberFormat="1" applyFont="1" applyBorder="1" applyAlignment="1" applyProtection="1">
      <alignment horizontal="center" vertical="center" wrapText="1"/>
      <protection hidden="1"/>
    </xf>
    <xf numFmtId="0" fontId="33" fillId="0" borderId="8" xfId="0" applyFont="1" applyFill="1" applyBorder="1" applyAlignment="1">
      <alignment vertical="top"/>
    </xf>
    <xf numFmtId="10" fontId="13" fillId="0" borderId="23" xfId="0" applyNumberFormat="1" applyFont="1" applyBorder="1" applyAlignment="1" applyProtection="1">
      <alignment horizontal="center" vertical="center" wrapText="1"/>
      <protection hidden="1"/>
    </xf>
    <xf numFmtId="10" fontId="25" fillId="0" borderId="68" xfId="0" applyNumberFormat="1" applyFont="1" applyBorder="1" applyAlignment="1">
      <alignment horizontal="center" vertical="center"/>
    </xf>
    <xf numFmtId="0" fontId="10" fillId="8" borderId="68" xfId="0" applyFont="1" applyFill="1" applyBorder="1" applyAlignment="1" applyProtection="1">
      <alignment horizontal="center" vertical="center" wrapText="1"/>
      <protection hidden="1"/>
    </xf>
    <xf numFmtId="10" fontId="13" fillId="0" borderId="24" xfId="0" applyNumberFormat="1" applyFont="1" applyBorder="1" applyAlignment="1" applyProtection="1">
      <alignment horizontal="center" vertical="center" wrapText="1"/>
      <protection hidden="1"/>
    </xf>
    <xf numFmtId="10" fontId="13" fillId="0" borderId="7" xfId="0" applyNumberFormat="1" applyFont="1" applyBorder="1" applyAlignment="1" applyProtection="1">
      <alignment horizontal="center" vertical="center" wrapText="1"/>
      <protection hidden="1"/>
    </xf>
    <xf numFmtId="0" fontId="8" fillId="26" borderId="8" xfId="0" applyFont="1" applyFill="1" applyBorder="1" applyAlignment="1" applyProtection="1">
      <alignment horizontal="center" vertical="center" wrapText="1"/>
      <protection locked="0" hidden="1"/>
    </xf>
    <xf numFmtId="0" fontId="11" fillId="24" borderId="8" xfId="0" applyFont="1" applyFill="1" applyBorder="1" applyAlignment="1">
      <alignment horizontal="center" vertical="center" wrapText="1"/>
    </xf>
    <xf numFmtId="10" fontId="13" fillId="24" borderId="8" xfId="0" applyNumberFormat="1" applyFont="1" applyFill="1" applyBorder="1" applyAlignment="1" applyProtection="1">
      <alignment horizontal="center" vertical="center" wrapText="1"/>
      <protection hidden="1"/>
    </xf>
    <xf numFmtId="10" fontId="11" fillId="24" borderId="78" xfId="0" applyNumberFormat="1" applyFont="1" applyFill="1" applyBorder="1" applyAlignment="1" applyProtection="1">
      <alignment horizontal="center" vertical="center" wrapText="1"/>
      <protection hidden="1"/>
    </xf>
    <xf numFmtId="10" fontId="13" fillId="0" borderId="9" xfId="0" applyNumberFormat="1" applyFont="1" applyBorder="1" applyAlignment="1" applyProtection="1">
      <alignment horizontal="center" vertical="center" wrapText="1"/>
      <protection hidden="1"/>
    </xf>
    <xf numFmtId="0" fontId="25" fillId="0" borderId="58" xfId="0" applyFont="1" applyBorder="1" applyAlignment="1">
      <alignment horizontal="center" vertical="center"/>
    </xf>
    <xf numFmtId="0" fontId="25" fillId="0" borderId="68" xfId="0" applyFont="1" applyBorder="1" applyAlignment="1">
      <alignment horizontal="center" vertical="center"/>
    </xf>
    <xf numFmtId="10" fontId="13" fillId="24" borderId="6" xfId="0" applyNumberFormat="1" applyFont="1" applyFill="1" applyBorder="1" applyAlignment="1" applyProtection="1">
      <alignment horizontal="center" vertical="center" wrapText="1"/>
      <protection hidden="1"/>
    </xf>
    <xf numFmtId="0" fontId="8" fillId="4" borderId="5" xfId="0" applyFont="1" applyFill="1" applyBorder="1" applyAlignment="1" applyProtection="1">
      <alignment horizontal="center" vertical="center" wrapText="1"/>
      <protection locked="0" hidden="1"/>
    </xf>
    <xf numFmtId="0" fontId="33" fillId="0" borderId="31" xfId="0" applyFont="1" applyFill="1" applyBorder="1" applyAlignment="1">
      <alignment horizontal="center" vertical="center" wrapText="1"/>
    </xf>
    <xf numFmtId="0" fontId="25" fillId="0" borderId="2" xfId="0" applyFont="1" applyBorder="1"/>
    <xf numFmtId="10" fontId="13" fillId="24" borderId="81" xfId="0" applyNumberFormat="1" applyFont="1" applyFill="1" applyBorder="1" applyAlignment="1" applyProtection="1">
      <alignment horizontal="center" vertical="center" wrapText="1"/>
      <protection hidden="1"/>
    </xf>
    <xf numFmtId="10" fontId="13" fillId="0" borderId="71" xfId="0" applyNumberFormat="1" applyFont="1" applyBorder="1" applyAlignment="1" applyProtection="1">
      <alignment horizontal="center" vertical="center" wrapText="1"/>
      <protection hidden="1"/>
    </xf>
    <xf numFmtId="0" fontId="25" fillId="0" borderId="8" xfId="0" applyFont="1" applyBorder="1" applyAlignment="1">
      <alignment vertical="top"/>
    </xf>
    <xf numFmtId="0" fontId="25" fillId="0" borderId="8" xfId="0" applyFont="1" applyBorder="1"/>
    <xf numFmtId="0" fontId="4" fillId="4" borderId="2" xfId="0" applyFont="1" applyFill="1" applyBorder="1" applyAlignment="1">
      <alignment horizontal="center" vertical="center"/>
    </xf>
    <xf numFmtId="0" fontId="8" fillId="4" borderId="10" xfId="0" applyFont="1" applyFill="1" applyBorder="1" applyAlignment="1" applyProtection="1">
      <alignment horizontal="center" vertical="center" wrapText="1"/>
      <protection locked="0" hidden="1"/>
    </xf>
    <xf numFmtId="10" fontId="13" fillId="0" borderId="10" xfId="0" applyNumberFormat="1" applyFont="1" applyFill="1" applyBorder="1" applyAlignment="1" applyProtection="1">
      <alignment horizontal="center" vertical="center" wrapText="1"/>
      <protection hidden="1"/>
    </xf>
    <xf numFmtId="10" fontId="11" fillId="0" borderId="34" xfId="0" applyNumberFormat="1" applyFont="1" applyBorder="1" applyAlignment="1" applyProtection="1">
      <alignment horizontal="center" vertical="center" wrapText="1"/>
      <protection hidden="1"/>
    </xf>
    <xf numFmtId="10" fontId="13" fillId="0" borderId="56" xfId="0" applyNumberFormat="1" applyFont="1" applyBorder="1" applyAlignment="1" applyProtection="1">
      <alignment horizontal="center" vertical="center" wrapText="1"/>
      <protection hidden="1"/>
    </xf>
    <xf numFmtId="10" fontId="13" fillId="0" borderId="28" xfId="0" applyNumberFormat="1" applyFont="1" applyFill="1" applyBorder="1" applyAlignment="1" applyProtection="1">
      <alignment horizontal="center" vertical="center" wrapText="1"/>
      <protection hidden="1"/>
    </xf>
    <xf numFmtId="0" fontId="10" fillId="8" borderId="112" xfId="0" applyFont="1" applyFill="1" applyBorder="1" applyAlignment="1" applyProtection="1">
      <alignment horizontal="center" vertical="center" wrapText="1"/>
      <protection hidden="1"/>
    </xf>
    <xf numFmtId="0" fontId="10" fillId="8" borderId="113" xfId="0" applyFont="1" applyFill="1" applyBorder="1" applyAlignment="1" applyProtection="1">
      <alignment horizontal="center" vertical="center" wrapText="1"/>
      <protection hidden="1"/>
    </xf>
    <xf numFmtId="0" fontId="25" fillId="0" borderId="58" xfId="0" applyFont="1" applyBorder="1" applyAlignment="1">
      <alignment horizontal="center"/>
    </xf>
    <xf numFmtId="10" fontId="11" fillId="0" borderId="6" xfId="0" applyNumberFormat="1" applyFont="1" applyBorder="1" applyAlignment="1" applyProtection="1">
      <alignment horizontal="center" vertical="center" wrapText="1"/>
      <protection hidden="1"/>
    </xf>
    <xf numFmtId="10" fontId="13" fillId="24" borderId="7" xfId="0" applyNumberFormat="1" applyFont="1" applyFill="1" applyBorder="1" applyAlignment="1" applyProtection="1">
      <alignment horizontal="center" vertical="center" wrapText="1"/>
      <protection hidden="1"/>
    </xf>
    <xf numFmtId="0" fontId="8" fillId="24" borderId="2" xfId="0" applyFont="1" applyFill="1" applyBorder="1" applyAlignment="1" applyProtection="1">
      <alignment horizontal="center" vertical="center" wrapText="1"/>
      <protection locked="0" hidden="1"/>
    </xf>
    <xf numFmtId="0" fontId="27" fillId="21" borderId="79" xfId="0" applyFont="1" applyFill="1" applyBorder="1" applyAlignment="1">
      <alignment horizontal="center" vertical="center" textRotation="90" wrapText="1"/>
    </xf>
    <xf numFmtId="0" fontId="27" fillId="21" borderId="10" xfId="0" applyFont="1" applyFill="1" applyBorder="1" applyAlignment="1">
      <alignment horizontal="center" vertical="center" wrapText="1"/>
    </xf>
    <xf numFmtId="0" fontId="10" fillId="8" borderId="10" xfId="0" applyFont="1" applyFill="1" applyBorder="1" applyAlignment="1" applyProtection="1">
      <alignment horizontal="center" vertical="center" wrapText="1"/>
      <protection hidden="1"/>
    </xf>
    <xf numFmtId="0" fontId="10" fillId="8" borderId="11" xfId="0" applyFont="1" applyFill="1" applyBorder="1" applyAlignment="1" applyProtection="1">
      <alignment horizontal="center" vertical="center" wrapText="1"/>
      <protection hidden="1"/>
    </xf>
    <xf numFmtId="0" fontId="8" fillId="24" borderId="6" xfId="0" applyFont="1" applyFill="1" applyBorder="1" applyAlignment="1" applyProtection="1">
      <alignment horizontal="center" vertical="center" wrapText="1"/>
      <protection locked="0" hidden="1"/>
    </xf>
    <xf numFmtId="0" fontId="11" fillId="24" borderId="6" xfId="0" applyFont="1" applyFill="1" applyBorder="1" applyAlignment="1">
      <alignment horizontal="center" vertical="center" wrapText="1"/>
    </xf>
    <xf numFmtId="0" fontId="10" fillId="8" borderId="66" xfId="0" applyFont="1" applyFill="1" applyBorder="1" applyAlignment="1" applyProtection="1">
      <alignment horizontal="center" vertical="center" wrapText="1"/>
      <protection hidden="1"/>
    </xf>
    <xf numFmtId="0" fontId="10" fillId="8" borderId="65" xfId="0" applyFont="1" applyFill="1" applyBorder="1" applyAlignment="1" applyProtection="1">
      <alignment horizontal="center" vertical="center" wrapText="1"/>
      <protection hidden="1"/>
    </xf>
    <xf numFmtId="0" fontId="27" fillId="21" borderId="67" xfId="0" applyFont="1" applyFill="1" applyBorder="1" applyAlignment="1">
      <alignment vertical="center" wrapText="1"/>
    </xf>
    <xf numFmtId="10" fontId="11" fillId="24" borderId="8" xfId="0" applyNumberFormat="1" applyFont="1" applyFill="1" applyBorder="1" applyAlignment="1" applyProtection="1">
      <alignment horizontal="center" vertical="center" wrapText="1"/>
      <protection hidden="1"/>
    </xf>
    <xf numFmtId="10" fontId="13" fillId="24" borderId="9" xfId="0" applyNumberFormat="1" applyFont="1" applyFill="1" applyBorder="1" applyAlignment="1" applyProtection="1">
      <alignment horizontal="center" vertical="center" wrapText="1"/>
      <protection hidden="1"/>
    </xf>
    <xf numFmtId="0" fontId="4" fillId="4" borderId="8" xfId="0" applyFont="1" applyFill="1" applyBorder="1" applyAlignment="1">
      <alignment horizontal="center" vertical="center"/>
    </xf>
    <xf numFmtId="0" fontId="25" fillId="0" borderId="21" xfId="0" applyFont="1" applyBorder="1" applyAlignment="1">
      <alignment horizontal="center" vertical="center"/>
    </xf>
    <xf numFmtId="10" fontId="25" fillId="0" borderId="76" xfId="0" applyNumberFormat="1" applyFont="1" applyBorder="1" applyAlignment="1">
      <alignment horizontal="center" vertical="center"/>
    </xf>
    <xf numFmtId="0" fontId="43" fillId="0" borderId="34" xfId="0" applyFont="1" applyBorder="1" applyAlignment="1">
      <alignment vertical="top" wrapText="1"/>
    </xf>
    <xf numFmtId="10" fontId="13" fillId="24" borderId="73" xfId="0" applyNumberFormat="1" applyFont="1" applyFill="1" applyBorder="1" applyAlignment="1" applyProtection="1">
      <alignment horizontal="center" vertical="center" wrapText="1"/>
      <protection hidden="1"/>
    </xf>
    <xf numFmtId="10" fontId="4" fillId="0" borderId="2" xfId="1" applyNumberFormat="1" applyFont="1" applyBorder="1" applyAlignment="1">
      <alignment horizontal="center" vertical="center"/>
    </xf>
    <xf numFmtId="10" fontId="4" fillId="0" borderId="8" xfId="1" applyNumberFormat="1" applyFont="1" applyBorder="1" applyAlignment="1">
      <alignment horizontal="center" vertical="center"/>
    </xf>
    <xf numFmtId="10" fontId="4" fillId="0" borderId="74" xfId="0" applyNumberFormat="1" applyFont="1" applyBorder="1" applyAlignment="1">
      <alignment horizontal="center" vertical="center" wrapText="1"/>
    </xf>
    <xf numFmtId="0" fontId="8" fillId="24" borderId="8" xfId="0" applyFont="1" applyFill="1" applyBorder="1" applyAlignment="1" applyProtection="1">
      <alignment horizontal="center" vertical="center" wrapText="1"/>
      <protection locked="0" hidden="1"/>
    </xf>
    <xf numFmtId="10" fontId="11" fillId="24" borderId="6" xfId="0" applyNumberFormat="1" applyFont="1" applyFill="1" applyBorder="1" applyAlignment="1" applyProtection="1">
      <alignment horizontal="center" vertical="center" wrapText="1"/>
      <protection hidden="1"/>
    </xf>
    <xf numFmtId="10" fontId="25" fillId="0" borderId="58" xfId="0" applyNumberFormat="1" applyFont="1" applyBorder="1" applyAlignment="1">
      <alignment horizontal="center"/>
    </xf>
    <xf numFmtId="10" fontId="25" fillId="0" borderId="68" xfId="0" applyNumberFormat="1" applyFont="1" applyBorder="1" applyAlignment="1">
      <alignment horizontal="center"/>
    </xf>
    <xf numFmtId="0" fontId="8" fillId="0" borderId="6" xfId="0" applyFont="1" applyFill="1" applyBorder="1" applyAlignment="1" applyProtection="1">
      <alignment horizontal="center" vertical="center" wrapText="1"/>
      <protection locked="0" hidden="1"/>
    </xf>
    <xf numFmtId="10" fontId="11" fillId="24" borderId="39" xfId="0" applyNumberFormat="1" applyFont="1" applyFill="1" applyBorder="1" applyAlignment="1" applyProtection="1">
      <alignment horizontal="center" vertical="center" wrapText="1"/>
      <protection hidden="1"/>
    </xf>
    <xf numFmtId="10" fontId="25" fillId="0" borderId="27" xfId="0" applyNumberFormat="1" applyFont="1" applyBorder="1" applyAlignment="1">
      <alignment horizontal="center" vertical="center"/>
    </xf>
    <xf numFmtId="0" fontId="10" fillId="8" borderId="114" xfId="0" applyFont="1" applyFill="1" applyBorder="1" applyAlignment="1" applyProtection="1">
      <alignment horizontal="center" vertical="center" wrapText="1"/>
      <protection hidden="1"/>
    </xf>
    <xf numFmtId="0" fontId="10" fillId="8" borderId="115" xfId="0" applyFont="1" applyFill="1" applyBorder="1" applyAlignment="1" applyProtection="1">
      <alignment horizontal="center" vertical="center" wrapText="1"/>
      <protection hidden="1"/>
    </xf>
    <xf numFmtId="0" fontId="36" fillId="0" borderId="0" xfId="0" applyFont="1" applyBorder="1" applyAlignment="1">
      <alignment horizontal="center" vertical="center" textRotation="90" wrapText="1"/>
    </xf>
    <xf numFmtId="0" fontId="33" fillId="0" borderId="0" xfId="0" applyFont="1" applyBorder="1" applyAlignment="1">
      <alignment horizontal="center" vertical="top" wrapText="1"/>
    </xf>
    <xf numFmtId="10" fontId="13" fillId="0" borderId="8" xfId="0" applyNumberFormat="1" applyFont="1" applyBorder="1" applyAlignment="1" applyProtection="1">
      <alignment horizontal="center" vertical="center" wrapText="1"/>
      <protection hidden="1"/>
    </xf>
    <xf numFmtId="10" fontId="11" fillId="0" borderId="8" xfId="0" applyNumberFormat="1" applyFont="1" applyBorder="1" applyAlignment="1" applyProtection="1">
      <alignment horizontal="center" vertical="center" wrapText="1"/>
      <protection hidden="1"/>
    </xf>
    <xf numFmtId="10" fontId="33" fillId="0" borderId="8" xfId="0" applyNumberFormat="1" applyFont="1" applyBorder="1" applyAlignment="1">
      <alignment horizontal="center" vertical="center" wrapText="1"/>
    </xf>
    <xf numFmtId="0" fontId="8" fillId="0" borderId="0" xfId="0" applyFont="1" applyFill="1" applyBorder="1" applyAlignment="1" applyProtection="1">
      <alignment horizontal="center" vertical="center" wrapText="1"/>
      <protection locked="0" hidden="1"/>
    </xf>
    <xf numFmtId="10" fontId="11" fillId="0" borderId="0" xfId="0" applyNumberFormat="1" applyFont="1" applyFill="1" applyBorder="1" applyAlignment="1" applyProtection="1">
      <alignment horizontal="center" vertical="center" wrapText="1"/>
      <protection hidden="1"/>
    </xf>
    <xf numFmtId="10" fontId="33" fillId="0" borderId="0" xfId="0" applyNumberFormat="1" applyFont="1" applyFill="1" applyBorder="1" applyAlignment="1">
      <alignment horizontal="center" vertical="center" wrapText="1"/>
    </xf>
    <xf numFmtId="0" fontId="33" fillId="0" borderId="0" xfId="0" applyFont="1" applyFill="1" applyBorder="1" applyAlignment="1">
      <alignment horizontal="center" vertical="center" wrapText="1"/>
    </xf>
    <xf numFmtId="10" fontId="11" fillId="0" borderId="54" xfId="0" applyNumberFormat="1" applyFont="1" applyFill="1" applyBorder="1" applyAlignment="1">
      <alignment horizontal="center" vertical="center" wrapText="1"/>
    </xf>
    <xf numFmtId="0" fontId="11" fillId="0" borderId="68" xfId="0" applyFont="1" applyFill="1" applyBorder="1" applyAlignment="1">
      <alignment horizontal="center" vertical="center" wrapText="1"/>
    </xf>
    <xf numFmtId="0" fontId="4" fillId="0" borderId="68" xfId="0" applyFont="1" applyFill="1" applyBorder="1" applyAlignment="1">
      <alignment horizontal="center" vertical="center"/>
    </xf>
    <xf numFmtId="10" fontId="4" fillId="0" borderId="54" xfId="0" applyNumberFormat="1" applyFont="1" applyFill="1" applyBorder="1" applyAlignment="1">
      <alignment horizontal="center" vertical="center"/>
    </xf>
    <xf numFmtId="0" fontId="25" fillId="0" borderId="50" xfId="0" applyFont="1" applyBorder="1" applyAlignment="1">
      <alignment horizontal="center" vertical="center"/>
    </xf>
    <xf numFmtId="10" fontId="11" fillId="0" borderId="13" xfId="0" applyNumberFormat="1" applyFont="1" applyFill="1" applyBorder="1" applyAlignment="1" applyProtection="1">
      <alignment horizontal="center" vertical="center" wrapText="1"/>
      <protection hidden="1"/>
    </xf>
    <xf numFmtId="10" fontId="33" fillId="0" borderId="0" xfId="0" applyNumberFormat="1" applyFont="1" applyBorder="1" applyAlignment="1">
      <alignment horizontal="center" vertical="center" wrapText="1"/>
    </xf>
    <xf numFmtId="0" fontId="33" fillId="0" borderId="104" xfId="0" applyFont="1" applyBorder="1" applyAlignment="1">
      <alignment vertical="top" wrapText="1"/>
    </xf>
    <xf numFmtId="0" fontId="33" fillId="0" borderId="105" xfId="0" applyFont="1" applyBorder="1" applyAlignment="1">
      <alignment vertical="top" wrapText="1"/>
    </xf>
    <xf numFmtId="10" fontId="33" fillId="0" borderId="36" xfId="0" applyNumberFormat="1" applyFont="1" applyBorder="1" applyAlignment="1">
      <alignment horizontal="center" vertical="center" wrapText="1"/>
    </xf>
    <xf numFmtId="10" fontId="33" fillId="0" borderId="77" xfId="0" applyNumberFormat="1" applyFont="1" applyBorder="1" applyAlignment="1">
      <alignment horizontal="center" vertical="center" wrapText="1"/>
    </xf>
    <xf numFmtId="10" fontId="11" fillId="0" borderId="7" xfId="0" applyNumberFormat="1" applyFont="1" applyBorder="1" applyAlignment="1" applyProtection="1">
      <alignment horizontal="center" vertical="center" wrapText="1"/>
      <protection hidden="1"/>
    </xf>
    <xf numFmtId="10" fontId="11" fillId="0" borderId="9" xfId="0" applyNumberFormat="1" applyFont="1" applyBorder="1" applyAlignment="1" applyProtection="1">
      <alignment horizontal="center" vertical="center" wrapText="1"/>
      <protection hidden="1"/>
    </xf>
    <xf numFmtId="0" fontId="33" fillId="0" borderId="30" xfId="0" applyFont="1" applyBorder="1" applyAlignment="1">
      <alignment horizontal="justify" vertical="top" wrapText="1"/>
    </xf>
    <xf numFmtId="10" fontId="11" fillId="0" borderId="24" xfId="0" applyNumberFormat="1" applyFont="1" applyBorder="1" applyAlignment="1" applyProtection="1">
      <alignment horizontal="center" vertical="center" wrapText="1"/>
      <protection hidden="1"/>
    </xf>
    <xf numFmtId="10" fontId="33" fillId="0" borderId="44" xfId="0" applyNumberFormat="1" applyFont="1" applyBorder="1" applyAlignment="1">
      <alignment horizontal="center" vertical="center" wrapText="1"/>
    </xf>
    <xf numFmtId="0" fontId="27" fillId="4" borderId="94" xfId="0" applyFont="1" applyFill="1" applyBorder="1" applyAlignment="1">
      <alignment horizontal="center" vertical="center" wrapText="1"/>
    </xf>
    <xf numFmtId="0" fontId="36" fillId="0" borderId="0" xfId="0" applyFont="1" applyFill="1" applyBorder="1" applyAlignment="1">
      <alignment horizontal="center" vertical="center" textRotation="90" wrapText="1"/>
    </xf>
    <xf numFmtId="0" fontId="33" fillId="0" borderId="0" xfId="0" applyFont="1" applyFill="1" applyBorder="1" applyAlignment="1">
      <alignment vertical="top" wrapText="1"/>
    </xf>
    <xf numFmtId="10" fontId="11" fillId="0" borderId="0" xfId="0" applyNumberFormat="1" applyFont="1" applyBorder="1" applyAlignment="1" applyProtection="1">
      <alignment horizontal="center" vertical="center" wrapText="1"/>
      <protection hidden="1"/>
    </xf>
    <xf numFmtId="0" fontId="27" fillId="0" borderId="0" xfId="0" applyFont="1" applyFill="1" applyBorder="1" applyAlignment="1">
      <alignment horizontal="center" vertical="top"/>
    </xf>
    <xf numFmtId="10" fontId="25" fillId="0" borderId="54" xfId="0" applyNumberFormat="1" applyFont="1" applyBorder="1" applyAlignment="1">
      <alignment horizontal="center" vertical="center"/>
    </xf>
    <xf numFmtId="0" fontId="33" fillId="0" borderId="14" xfId="0" applyFont="1" applyBorder="1" applyAlignment="1">
      <alignment vertical="top" wrapText="1"/>
    </xf>
    <xf numFmtId="0" fontId="8" fillId="0" borderId="8" xfId="0" applyFont="1" applyBorder="1" applyAlignment="1" applyProtection="1">
      <alignment horizontal="center" vertical="center" wrapText="1"/>
      <protection locked="0" hidden="1"/>
    </xf>
    <xf numFmtId="0" fontId="11" fillId="12" borderId="8" xfId="0" applyFont="1" applyFill="1" applyBorder="1" applyAlignment="1">
      <alignment horizontal="center" vertical="center" wrapText="1"/>
    </xf>
    <xf numFmtId="0" fontId="8" fillId="0" borderId="2" xfId="0" applyFont="1" applyFill="1" applyBorder="1" applyAlignment="1">
      <alignment horizontal="left" vertical="top" wrapText="1"/>
    </xf>
    <xf numFmtId="0" fontId="33" fillId="0" borderId="74" xfId="0" applyFont="1" applyBorder="1" applyAlignment="1">
      <alignment vertical="top" wrapText="1"/>
    </xf>
    <xf numFmtId="0" fontId="43" fillId="0" borderId="56" xfId="0" applyFont="1" applyBorder="1" applyAlignment="1">
      <alignment vertical="top" wrapText="1"/>
    </xf>
    <xf numFmtId="0" fontId="8" fillId="26" borderId="6" xfId="0" applyFont="1" applyFill="1" applyBorder="1" applyAlignment="1" applyProtection="1">
      <alignment horizontal="center" vertical="center" wrapText="1"/>
      <protection locked="0" hidden="1"/>
    </xf>
    <xf numFmtId="0" fontId="11" fillId="24" borderId="5" xfId="0" applyFont="1" applyFill="1" applyBorder="1" applyAlignment="1">
      <alignment horizontal="center" vertical="center" wrapText="1"/>
    </xf>
    <xf numFmtId="10" fontId="13" fillId="24" borderId="5" xfId="0" applyNumberFormat="1" applyFont="1" applyFill="1" applyBorder="1" applyAlignment="1" applyProtection="1">
      <alignment horizontal="center" vertical="center" wrapText="1"/>
      <protection hidden="1"/>
    </xf>
    <xf numFmtId="0" fontId="25" fillId="0" borderId="58" xfId="0" applyFont="1" applyFill="1" applyBorder="1" applyAlignment="1">
      <alignment horizontal="center" vertical="center"/>
    </xf>
    <xf numFmtId="10" fontId="25" fillId="0" borderId="58" xfId="0" applyNumberFormat="1" applyFont="1" applyFill="1" applyBorder="1" applyAlignment="1">
      <alignment horizontal="center" vertical="center"/>
    </xf>
    <xf numFmtId="0" fontId="8" fillId="24" borderId="28" xfId="0" applyFont="1" applyFill="1" applyBorder="1" applyAlignment="1" applyProtection="1">
      <alignment horizontal="center" vertical="center" wrapText="1"/>
      <protection locked="0" hidden="1"/>
    </xf>
    <xf numFmtId="0" fontId="11" fillId="24" borderId="28" xfId="0" applyFont="1" applyFill="1" applyBorder="1" applyAlignment="1">
      <alignment horizontal="center" vertical="center" wrapText="1"/>
    </xf>
    <xf numFmtId="10" fontId="13" fillId="24" borderId="28" xfId="0" applyNumberFormat="1" applyFont="1" applyFill="1" applyBorder="1" applyAlignment="1" applyProtection="1">
      <alignment horizontal="center" vertical="center" wrapText="1"/>
      <protection hidden="1"/>
    </xf>
    <xf numFmtId="10" fontId="11" fillId="0" borderId="28" xfId="0" applyNumberFormat="1" applyFont="1" applyBorder="1" applyAlignment="1" applyProtection="1">
      <alignment horizontal="center" vertical="center" wrapText="1"/>
      <protection hidden="1"/>
    </xf>
    <xf numFmtId="10" fontId="33" fillId="0" borderId="28" xfId="0" applyNumberFormat="1" applyFont="1" applyBorder="1" applyAlignment="1">
      <alignment horizontal="center" vertical="center" wrapText="1"/>
    </xf>
    <xf numFmtId="0" fontId="33" fillId="0" borderId="28" xfId="0" applyFont="1" applyFill="1" applyBorder="1" applyAlignment="1">
      <alignment vertical="top"/>
    </xf>
    <xf numFmtId="0" fontId="10" fillId="8" borderId="33" xfId="0" applyFont="1" applyFill="1" applyBorder="1" applyAlignment="1" applyProtection="1">
      <alignment horizontal="center" vertical="center" wrapText="1"/>
      <protection hidden="1"/>
    </xf>
    <xf numFmtId="0" fontId="10" fillId="8" borderId="60" xfId="0" applyFont="1" applyFill="1" applyBorder="1" applyAlignment="1" applyProtection="1">
      <alignment horizontal="center" vertical="center" wrapText="1"/>
      <protection hidden="1"/>
    </xf>
    <xf numFmtId="0" fontId="33" fillId="0" borderId="2" xfId="0" applyFont="1" applyBorder="1"/>
    <xf numFmtId="0" fontId="33" fillId="0" borderId="8" xfId="0" applyFont="1" applyBorder="1"/>
    <xf numFmtId="0" fontId="8" fillId="24" borderId="64" xfId="0" applyFont="1" applyFill="1" applyBorder="1" applyAlignment="1" applyProtection="1">
      <alignment horizontal="center" vertical="center" wrapText="1"/>
      <protection locked="0" hidden="1"/>
    </xf>
    <xf numFmtId="0" fontId="11" fillId="24" borderId="66" xfId="0" applyFont="1" applyFill="1" applyBorder="1" applyAlignment="1">
      <alignment horizontal="center" vertical="center" wrapText="1"/>
    </xf>
    <xf numFmtId="0" fontId="8" fillId="24" borderId="72" xfId="0" applyFont="1" applyFill="1" applyBorder="1" applyAlignment="1" applyProtection="1">
      <alignment horizontal="center" vertical="center" wrapText="1"/>
      <protection locked="0" hidden="1"/>
    </xf>
    <xf numFmtId="0" fontId="33" fillId="0" borderId="2" xfId="0" applyFont="1" applyFill="1" applyBorder="1" applyAlignment="1">
      <alignment vertical="top" wrapText="1"/>
    </xf>
    <xf numFmtId="0" fontId="10" fillId="8" borderId="64" xfId="0" applyFont="1" applyFill="1" applyBorder="1" applyAlignment="1" applyProtection="1">
      <alignment horizontal="center" vertical="center" wrapText="1"/>
      <protection hidden="1"/>
    </xf>
    <xf numFmtId="0" fontId="8" fillId="24" borderId="69" xfId="0" applyFont="1" applyFill="1" applyBorder="1" applyAlignment="1" applyProtection="1">
      <alignment horizontal="center" vertical="center" wrapText="1"/>
      <protection locked="0" hidden="1"/>
    </xf>
    <xf numFmtId="0" fontId="8" fillId="24" borderId="10" xfId="0" applyFont="1" applyFill="1" applyBorder="1" applyAlignment="1" applyProtection="1">
      <alignment horizontal="center" vertical="center" wrapText="1"/>
      <protection locked="0" hidden="1"/>
    </xf>
    <xf numFmtId="0" fontId="11" fillId="24" borderId="10" xfId="0" applyFont="1" applyFill="1" applyBorder="1" applyAlignment="1">
      <alignment horizontal="center" vertical="center" wrapText="1"/>
    </xf>
    <xf numFmtId="10" fontId="13" fillId="24" borderId="10" xfId="0" applyNumberFormat="1" applyFont="1" applyFill="1" applyBorder="1" applyAlignment="1" applyProtection="1">
      <alignment horizontal="center" vertical="center" wrapText="1"/>
      <protection hidden="1"/>
    </xf>
    <xf numFmtId="10" fontId="33" fillId="0" borderId="10" xfId="0" applyNumberFormat="1" applyFont="1" applyBorder="1" applyAlignment="1">
      <alignment horizontal="center" vertical="center" wrapText="1"/>
    </xf>
    <xf numFmtId="0" fontId="33" fillId="0" borderId="10" xfId="0" applyFont="1" applyFill="1" applyBorder="1" applyAlignment="1">
      <alignment vertical="top"/>
    </xf>
    <xf numFmtId="10" fontId="11" fillId="0" borderId="6" xfId="0" applyNumberFormat="1" applyFont="1" applyFill="1" applyBorder="1" applyAlignment="1" applyProtection="1">
      <alignment horizontal="center" vertical="center" wrapText="1"/>
      <protection hidden="1"/>
    </xf>
    <xf numFmtId="10" fontId="11" fillId="0" borderId="8" xfId="0" applyNumberFormat="1" applyFont="1" applyFill="1" applyBorder="1" applyAlignment="1" applyProtection="1">
      <alignment horizontal="center" vertical="center" wrapText="1"/>
      <protection hidden="1"/>
    </xf>
    <xf numFmtId="0" fontId="4" fillId="0" borderId="9" xfId="0" applyFont="1" applyBorder="1" applyAlignment="1">
      <alignment horizontal="left" vertical="center" wrapText="1"/>
    </xf>
    <xf numFmtId="0" fontId="11" fillId="0" borderId="5" xfId="0" applyFont="1" applyBorder="1" applyAlignment="1">
      <alignment horizontal="left" vertical="center" wrapText="1"/>
    </xf>
    <xf numFmtId="0" fontId="33" fillId="0" borderId="2" xfId="0" applyFont="1" applyBorder="1" applyAlignment="1">
      <alignment wrapText="1"/>
    </xf>
    <xf numFmtId="0" fontId="25" fillId="0" borderId="5" xfId="0" applyFont="1" applyBorder="1" applyAlignment="1">
      <alignment vertical="top"/>
    </xf>
    <xf numFmtId="0" fontId="25" fillId="0" borderId="68" xfId="0" applyFont="1" applyBorder="1" applyAlignment="1">
      <alignment horizontal="center"/>
    </xf>
    <xf numFmtId="0" fontId="33" fillId="0" borderId="6" xfId="0" applyFont="1" applyBorder="1" applyAlignment="1">
      <alignment vertical="center" wrapText="1"/>
    </xf>
    <xf numFmtId="0" fontId="27" fillId="0" borderId="0" xfId="0" applyFont="1" applyFill="1" applyBorder="1" applyAlignment="1">
      <alignment horizontal="center" vertical="top" wrapText="1"/>
    </xf>
    <xf numFmtId="10" fontId="11" fillId="24" borderId="10" xfId="0" applyNumberFormat="1" applyFont="1" applyFill="1" applyBorder="1" applyAlignment="1" applyProtection="1">
      <alignment horizontal="center" vertical="center" wrapText="1"/>
      <protection hidden="1"/>
    </xf>
    <xf numFmtId="10" fontId="13" fillId="24" borderId="66" xfId="0" applyNumberFormat="1" applyFont="1" applyFill="1" applyBorder="1" applyAlignment="1" applyProtection="1">
      <alignment horizontal="center" vertical="center" wrapText="1"/>
      <protection hidden="1"/>
    </xf>
    <xf numFmtId="10" fontId="33" fillId="0" borderId="66" xfId="0" applyNumberFormat="1" applyFont="1" applyBorder="1" applyAlignment="1">
      <alignment horizontal="center" vertical="center" wrapText="1"/>
    </xf>
    <xf numFmtId="0" fontId="33" fillId="0" borderId="66" xfId="0" applyFont="1" applyBorder="1" applyAlignment="1">
      <alignment horizontal="center" vertical="center" wrapText="1"/>
    </xf>
    <xf numFmtId="0" fontId="33" fillId="0" borderId="66" xfId="0" applyFont="1" applyFill="1" applyBorder="1" applyAlignment="1">
      <alignment vertical="top"/>
    </xf>
    <xf numFmtId="10" fontId="33" fillId="0" borderId="78" xfId="0" applyNumberFormat="1" applyFont="1" applyBorder="1" applyAlignment="1">
      <alignment horizontal="center" vertical="center" wrapText="1"/>
    </xf>
    <xf numFmtId="0" fontId="33" fillId="0" borderId="10" xfId="0" applyFont="1" applyBorder="1" applyAlignment="1">
      <alignment horizontal="justify" vertical="top" wrapText="1"/>
    </xf>
    <xf numFmtId="0" fontId="43" fillId="0" borderId="3" xfId="0" applyFont="1" applyFill="1" applyBorder="1" applyAlignment="1">
      <alignment vertical="top" wrapText="1"/>
    </xf>
    <xf numFmtId="0" fontId="43" fillId="0" borderId="8" xfId="0" applyFont="1" applyFill="1" applyBorder="1" applyAlignment="1">
      <alignment vertical="top" wrapText="1"/>
    </xf>
    <xf numFmtId="0" fontId="33" fillId="0" borderId="8" xfId="0" applyFont="1" applyFill="1" applyBorder="1" applyAlignment="1">
      <alignment vertical="top" wrapText="1"/>
    </xf>
    <xf numFmtId="10" fontId="11" fillId="24" borderId="7" xfId="0" applyNumberFormat="1" applyFont="1" applyFill="1" applyBorder="1" applyAlignment="1" applyProtection="1">
      <alignment horizontal="center" vertical="center" wrapText="1"/>
      <protection hidden="1"/>
    </xf>
    <xf numFmtId="10" fontId="11" fillId="24" borderId="9" xfId="0" applyNumberFormat="1" applyFont="1" applyFill="1" applyBorder="1" applyAlignment="1" applyProtection="1">
      <alignment horizontal="center" vertical="center" wrapText="1"/>
      <protection hidden="1"/>
    </xf>
    <xf numFmtId="10" fontId="11" fillId="24" borderId="24" xfId="0" applyNumberFormat="1" applyFont="1" applyFill="1" applyBorder="1" applyAlignment="1" applyProtection="1">
      <alignment horizontal="center" vertical="center" wrapText="1"/>
      <protection hidden="1"/>
    </xf>
    <xf numFmtId="10" fontId="13" fillId="24" borderId="11" xfId="0" applyNumberFormat="1" applyFont="1" applyFill="1" applyBorder="1" applyAlignment="1" applyProtection="1">
      <alignment horizontal="center" vertical="center" wrapText="1"/>
      <protection hidden="1"/>
    </xf>
    <xf numFmtId="10" fontId="13" fillId="24" borderId="16" xfId="0" applyNumberFormat="1" applyFont="1" applyFill="1" applyBorder="1" applyAlignment="1" applyProtection="1">
      <alignment horizontal="center" vertical="center" wrapText="1"/>
      <protection hidden="1"/>
    </xf>
    <xf numFmtId="10" fontId="13" fillId="24" borderId="24" xfId="0" applyNumberFormat="1" applyFont="1" applyFill="1" applyBorder="1" applyAlignment="1" applyProtection="1">
      <alignment horizontal="center" vertical="center" wrapText="1"/>
      <protection hidden="1"/>
    </xf>
    <xf numFmtId="10" fontId="13" fillId="24" borderId="65" xfId="0" applyNumberFormat="1" applyFont="1" applyFill="1" applyBorder="1" applyAlignment="1" applyProtection="1">
      <alignment horizontal="center" vertical="center" wrapText="1"/>
      <protection hidden="1"/>
    </xf>
    <xf numFmtId="10" fontId="11" fillId="24" borderId="66" xfId="0" applyNumberFormat="1" applyFont="1" applyFill="1" applyBorder="1" applyAlignment="1" applyProtection="1">
      <alignment horizontal="center" vertical="center" wrapText="1"/>
      <protection hidden="1"/>
    </xf>
    <xf numFmtId="10" fontId="13" fillId="24" borderId="29" xfId="0" applyNumberFormat="1" applyFont="1" applyFill="1" applyBorder="1" applyAlignment="1" applyProtection="1">
      <alignment horizontal="center" vertical="center" wrapText="1"/>
      <protection hidden="1"/>
    </xf>
    <xf numFmtId="10" fontId="13" fillId="24" borderId="22" xfId="0" applyNumberFormat="1" applyFont="1" applyFill="1" applyBorder="1" applyAlignment="1" applyProtection="1">
      <alignment horizontal="center" vertical="center" wrapText="1"/>
      <protection hidden="1"/>
    </xf>
    <xf numFmtId="10" fontId="13" fillId="24" borderId="109" xfId="0" applyNumberFormat="1" applyFont="1" applyFill="1" applyBorder="1" applyAlignment="1" applyProtection="1">
      <alignment horizontal="center" vertical="center" wrapText="1"/>
      <protection hidden="1"/>
    </xf>
    <xf numFmtId="10" fontId="13" fillId="24" borderId="23" xfId="0" applyNumberFormat="1" applyFont="1" applyFill="1" applyBorder="1" applyAlignment="1" applyProtection="1">
      <alignment horizontal="center" vertical="center" wrapText="1"/>
      <protection hidden="1"/>
    </xf>
    <xf numFmtId="10" fontId="13" fillId="24" borderId="76" xfId="0" applyNumberFormat="1" applyFont="1" applyFill="1" applyBorder="1" applyAlignment="1" applyProtection="1">
      <alignment horizontal="center" vertical="center" wrapText="1"/>
      <protection hidden="1"/>
    </xf>
    <xf numFmtId="0" fontId="0" fillId="0" borderId="0" xfId="0" applyAlignment="1">
      <alignment horizontal="center" vertical="center"/>
    </xf>
    <xf numFmtId="0" fontId="3" fillId="3" borderId="2" xfId="0" applyFont="1" applyFill="1" applyBorder="1" applyAlignment="1">
      <alignment horizontal="left" vertical="top" wrapText="1"/>
    </xf>
    <xf numFmtId="0" fontId="4" fillId="3" borderId="2" xfId="0" applyFont="1" applyFill="1" applyBorder="1" applyAlignment="1">
      <alignment horizontal="left" vertical="top" wrapText="1"/>
    </xf>
    <xf numFmtId="0" fontId="10" fillId="3" borderId="2" xfId="0" applyFont="1" applyFill="1" applyBorder="1"/>
    <xf numFmtId="0" fontId="4" fillId="0" borderId="2" xfId="0" applyFont="1" applyBorder="1"/>
    <xf numFmtId="0" fontId="25" fillId="0" borderId="61" xfId="0" applyFont="1" applyBorder="1"/>
    <xf numFmtId="9" fontId="25" fillId="0" borderId="2" xfId="0" applyNumberFormat="1" applyFont="1" applyBorder="1" applyAlignment="1">
      <alignment horizontal="center"/>
    </xf>
    <xf numFmtId="0" fontId="25" fillId="0" borderId="7" xfId="0" applyFont="1" applyBorder="1"/>
    <xf numFmtId="0" fontId="25" fillId="0" borderId="21" xfId="0" applyFont="1" applyBorder="1"/>
    <xf numFmtId="0" fontId="25" fillId="0" borderId="28" xfId="0" applyFont="1" applyBorder="1"/>
    <xf numFmtId="9" fontId="25" fillId="0" borderId="28" xfId="0" applyNumberFormat="1" applyFont="1" applyBorder="1" applyAlignment="1">
      <alignment horizontal="center"/>
    </xf>
    <xf numFmtId="0" fontId="25" fillId="0" borderId="76" xfId="0" applyFont="1" applyBorder="1"/>
    <xf numFmtId="10" fontId="4" fillId="0" borderId="2" xfId="0" applyNumberFormat="1" applyFont="1" applyBorder="1" applyAlignment="1">
      <alignment horizontal="center" vertical="top" wrapText="1"/>
    </xf>
    <xf numFmtId="0" fontId="25" fillId="0" borderId="69" xfId="0" applyFont="1" applyBorder="1"/>
    <xf numFmtId="0" fontId="25" fillId="0" borderId="6" xfId="0" applyFont="1" applyBorder="1"/>
    <xf numFmtId="9" fontId="25" fillId="0" borderId="6" xfId="0" applyNumberFormat="1" applyFont="1" applyBorder="1" applyAlignment="1">
      <alignment horizontal="center"/>
    </xf>
    <xf numFmtId="0" fontId="25" fillId="0" borderId="24" xfId="0" applyFont="1" applyBorder="1"/>
    <xf numFmtId="0" fontId="39" fillId="2" borderId="50" xfId="0" applyFont="1" applyFill="1" applyBorder="1" applyAlignment="1">
      <alignment vertical="center" wrapText="1"/>
    </xf>
    <xf numFmtId="0" fontId="39" fillId="2" borderId="51" xfId="0" applyFont="1" applyFill="1" applyBorder="1" applyAlignment="1">
      <alignment horizontal="center" vertical="center" wrapText="1"/>
    </xf>
    <xf numFmtId="0" fontId="39" fillId="2" borderId="54" xfId="0" applyFont="1" applyFill="1" applyBorder="1" applyAlignment="1">
      <alignment horizontal="center" vertical="center" wrapText="1"/>
    </xf>
    <xf numFmtId="0" fontId="8" fillId="0" borderId="2" xfId="0" applyFont="1" applyBorder="1" applyAlignment="1">
      <alignment horizontal="center" vertical="center"/>
    </xf>
    <xf numFmtId="0" fontId="8" fillId="0" borderId="2" xfId="0" applyFont="1" applyBorder="1" applyAlignment="1" applyProtection="1">
      <alignment horizontal="center" vertical="center" wrapText="1"/>
      <protection hidden="1"/>
    </xf>
    <xf numFmtId="0" fontId="8" fillId="28" borderId="6" xfId="0" applyFont="1" applyFill="1" applyBorder="1" applyAlignment="1" applyProtection="1">
      <alignment horizontal="center" vertical="top" wrapText="1"/>
      <protection locked="0"/>
    </xf>
    <xf numFmtId="9" fontId="18" fillId="29" borderId="2" xfId="0" applyNumberFormat="1" applyFont="1" applyFill="1" applyBorder="1" applyAlignment="1" applyProtection="1">
      <alignment horizontal="center" vertical="center" wrapText="1"/>
      <protection locked="0"/>
    </xf>
    <xf numFmtId="9" fontId="8" fillId="30" borderId="2" xfId="0" applyNumberFormat="1" applyFont="1" applyFill="1" applyBorder="1" applyAlignment="1" applyProtection="1">
      <alignment horizontal="center" vertical="center" wrapText="1"/>
      <protection locked="0"/>
    </xf>
    <xf numFmtId="9" fontId="11" fillId="30" borderId="2" xfId="0" applyNumberFormat="1" applyFont="1" applyFill="1" applyBorder="1" applyAlignment="1" applyProtection="1">
      <alignment horizontal="center" vertical="center" wrapText="1"/>
      <protection locked="0"/>
    </xf>
    <xf numFmtId="9" fontId="11" fillId="30" borderId="2" xfId="0" applyNumberFormat="1" applyFont="1" applyFill="1" applyBorder="1" applyAlignment="1" applyProtection="1">
      <alignment horizontal="center" vertical="top" wrapText="1"/>
      <protection locked="0"/>
    </xf>
    <xf numFmtId="0" fontId="10" fillId="29" borderId="2" xfId="0" applyFont="1" applyFill="1" applyBorder="1" applyAlignment="1">
      <alignment horizontal="center" vertical="center"/>
    </xf>
    <xf numFmtId="0" fontId="8" fillId="29" borderId="2" xfId="0" applyFont="1" applyFill="1" applyBorder="1" applyAlignment="1">
      <alignment horizontal="center" vertical="center"/>
    </xf>
    <xf numFmtId="0" fontId="0" fillId="4" borderId="54" xfId="0" applyFill="1" applyBorder="1"/>
    <xf numFmtId="0" fontId="47" fillId="4" borderId="50" xfId="0" applyFont="1" applyFill="1" applyBorder="1"/>
    <xf numFmtId="0" fontId="2" fillId="4" borderId="51" xfId="0" applyFont="1" applyFill="1" applyBorder="1"/>
    <xf numFmtId="0" fontId="48" fillId="4" borderId="54" xfId="0" applyFont="1" applyFill="1" applyBorder="1"/>
    <xf numFmtId="9" fontId="0" fillId="0" borderId="57" xfId="0" applyNumberFormat="1" applyBorder="1" applyAlignment="1">
      <alignment horizontal="center" vertical="center"/>
    </xf>
    <xf numFmtId="9" fontId="0" fillId="0" borderId="73" xfId="0" applyNumberFormat="1" applyBorder="1" applyAlignment="1">
      <alignment horizontal="center" vertical="center"/>
    </xf>
    <xf numFmtId="0" fontId="0" fillId="0" borderId="57" xfId="0" applyBorder="1" applyAlignment="1">
      <alignment horizontal="center" vertical="center" wrapText="1"/>
    </xf>
    <xf numFmtId="0" fontId="0" fillId="0" borderId="73" xfId="0" applyBorder="1" applyAlignment="1">
      <alignment horizontal="center" vertical="center" wrapText="1"/>
    </xf>
    <xf numFmtId="9" fontId="0" fillId="0" borderId="71" xfId="0" applyNumberFormat="1" applyBorder="1" applyAlignment="1">
      <alignment horizontal="center" vertical="center"/>
    </xf>
    <xf numFmtId="0" fontId="0" fillId="0" borderId="71" xfId="0" applyBorder="1" applyAlignment="1">
      <alignment horizontal="center" vertical="center"/>
    </xf>
    <xf numFmtId="0" fontId="1" fillId="10" borderId="68" xfId="0" applyFont="1" applyFill="1" applyBorder="1" applyAlignment="1">
      <alignment horizontal="center" vertical="center"/>
    </xf>
    <xf numFmtId="0" fontId="8" fillId="16" borderId="2" xfId="0" applyFont="1" applyFill="1" applyBorder="1" applyAlignment="1">
      <alignment horizontal="left"/>
    </xf>
    <xf numFmtId="0" fontId="10" fillId="0" borderId="2" xfId="0" applyFont="1" applyBorder="1" applyAlignment="1">
      <alignment horizontal="center"/>
    </xf>
    <xf numFmtId="0" fontId="20" fillId="14" borderId="0" xfId="0" applyFont="1" applyFill="1" applyBorder="1"/>
    <xf numFmtId="0" fontId="18" fillId="14" borderId="0" xfId="0" applyFont="1" applyFill="1" applyBorder="1"/>
    <xf numFmtId="0" fontId="8" fillId="14" borderId="0" xfId="0" applyFont="1" applyFill="1" applyBorder="1"/>
    <xf numFmtId="0" fontId="8" fillId="0" borderId="0" xfId="0" applyFont="1" applyFill="1" applyBorder="1" applyAlignment="1">
      <alignment horizontal="left"/>
    </xf>
    <xf numFmtId="10" fontId="10" fillId="0" borderId="0" xfId="0" applyNumberFormat="1" applyFont="1" applyFill="1" applyBorder="1"/>
    <xf numFmtId="0" fontId="8" fillId="0" borderId="0" xfId="0" applyFont="1" applyFill="1" applyBorder="1" applyAlignment="1"/>
    <xf numFmtId="0" fontId="10" fillId="0" borderId="0" xfId="0" applyFont="1" applyFill="1" applyBorder="1"/>
    <xf numFmtId="10" fontId="10" fillId="0" borderId="0" xfId="0" applyNumberFormat="1" applyFont="1" applyFill="1" applyBorder="1" applyAlignment="1">
      <alignment vertical="center"/>
    </xf>
    <xf numFmtId="10" fontId="6" fillId="16" borderId="2" xfId="1" applyNumberFormat="1" applyFill="1" applyBorder="1" applyAlignment="1">
      <alignment horizontal="center" vertical="center"/>
    </xf>
    <xf numFmtId="0" fontId="8" fillId="16" borderId="2" xfId="0" applyFont="1" applyFill="1" applyBorder="1" applyAlignment="1">
      <alignment horizontal="center" vertical="center"/>
    </xf>
    <xf numFmtId="0" fontId="10" fillId="0" borderId="2" xfId="0" applyFont="1" applyBorder="1" applyAlignment="1">
      <alignment horizontal="left"/>
    </xf>
    <xf numFmtId="9" fontId="25" fillId="0" borderId="39" xfId="0" applyNumberFormat="1" applyFont="1" applyBorder="1" applyAlignment="1">
      <alignment horizontal="center"/>
    </xf>
    <xf numFmtId="9" fontId="25" fillId="0" borderId="3" xfId="0" applyNumberFormat="1" applyFont="1" applyBorder="1" applyAlignment="1">
      <alignment horizontal="center"/>
    </xf>
    <xf numFmtId="9" fontId="25" fillId="0" borderId="116" xfId="0" applyNumberFormat="1" applyFont="1" applyBorder="1" applyAlignment="1">
      <alignment horizontal="center"/>
    </xf>
    <xf numFmtId="0" fontId="39" fillId="2" borderId="68" xfId="0" applyFont="1" applyFill="1" applyBorder="1" applyAlignment="1">
      <alignment horizontal="center" vertical="center" wrapText="1"/>
    </xf>
    <xf numFmtId="0" fontId="2" fillId="3" borderId="50" xfId="0" applyFont="1" applyFill="1" applyBorder="1" applyAlignment="1">
      <alignment horizontal="left"/>
    </xf>
    <xf numFmtId="0" fontId="0" fillId="3" borderId="51" xfId="0" applyFill="1" applyBorder="1" applyAlignment="1">
      <alignment horizontal="left"/>
    </xf>
    <xf numFmtId="0" fontId="0" fillId="3" borderId="54" xfId="0" applyFill="1" applyBorder="1" applyAlignment="1">
      <alignment horizontal="left"/>
    </xf>
    <xf numFmtId="0" fontId="8" fillId="15" borderId="12" xfId="0" applyFont="1" applyFill="1" applyBorder="1" applyAlignment="1">
      <alignment horizontal="center" vertical="center" wrapText="1"/>
    </xf>
    <xf numFmtId="0" fontId="8" fillId="15" borderId="0" xfId="0" applyFont="1" applyFill="1" applyBorder="1" applyAlignment="1">
      <alignment horizontal="center" vertical="center" wrapText="1"/>
    </xf>
    <xf numFmtId="10" fontId="6" fillId="15" borderId="2" xfId="1" applyNumberFormat="1" applyFill="1" applyBorder="1" applyAlignment="1">
      <alignment horizontal="center" vertical="center"/>
    </xf>
    <xf numFmtId="0" fontId="8" fillId="0" borderId="0" xfId="0" applyFont="1" applyFill="1" applyBorder="1" applyAlignment="1">
      <alignment horizontal="center"/>
    </xf>
    <xf numFmtId="0" fontId="19" fillId="14" borderId="17" xfId="0" applyFont="1" applyFill="1" applyBorder="1" applyAlignment="1">
      <alignment vertical="top"/>
    </xf>
    <xf numFmtId="0" fontId="19" fillId="14" borderId="26" xfId="0" applyFont="1" applyFill="1" applyBorder="1" applyAlignment="1">
      <alignment vertical="top"/>
    </xf>
    <xf numFmtId="0" fontId="10" fillId="0" borderId="13" xfId="0" applyFont="1" applyBorder="1" applyAlignment="1">
      <alignment horizontal="left" vertical="center"/>
    </xf>
    <xf numFmtId="0" fontId="10" fillId="0" borderId="0" xfId="0" applyFont="1" applyAlignment="1">
      <alignment horizontal="left" vertical="center"/>
    </xf>
    <xf numFmtId="0" fontId="22" fillId="0" borderId="13" xfId="0" applyFont="1" applyBorder="1" applyAlignment="1">
      <alignment horizontal="left" vertical="center"/>
    </xf>
    <xf numFmtId="0" fontId="22" fillId="0" borderId="0" xfId="0" applyFont="1" applyBorder="1" applyAlignment="1">
      <alignment horizontal="left" vertical="center"/>
    </xf>
    <xf numFmtId="0" fontId="10" fillId="6" borderId="19" xfId="0" applyFont="1" applyFill="1" applyBorder="1" applyAlignment="1">
      <alignment horizontal="center" vertical="center"/>
    </xf>
    <xf numFmtId="0" fontId="10" fillId="6" borderId="33" xfId="0" applyFont="1" applyFill="1" applyBorder="1" applyAlignment="1">
      <alignment horizontal="center" vertical="center"/>
    </xf>
    <xf numFmtId="0" fontId="4" fillId="0" borderId="64" xfId="0" applyFont="1" applyBorder="1" applyAlignment="1">
      <alignment horizontal="left" vertical="center" wrapText="1"/>
    </xf>
    <xf numFmtId="0" fontId="4" fillId="0" borderId="66" xfId="0" applyFont="1" applyBorder="1" applyAlignment="1">
      <alignment horizontal="left" vertical="center" wrapText="1"/>
    </xf>
    <xf numFmtId="0" fontId="7" fillId="6" borderId="17" xfId="0" applyFont="1" applyFill="1" applyBorder="1" applyAlignment="1">
      <alignment horizontal="left" vertical="center"/>
    </xf>
    <xf numFmtId="0" fontId="7" fillId="6" borderId="26" xfId="0" applyFont="1" applyFill="1" applyBorder="1" applyAlignment="1">
      <alignment horizontal="left" vertical="center"/>
    </xf>
    <xf numFmtId="0" fontId="7" fillId="6" borderId="32" xfId="0" applyFont="1" applyFill="1" applyBorder="1" applyAlignment="1">
      <alignment horizontal="left" vertical="center"/>
    </xf>
    <xf numFmtId="0" fontId="7" fillId="6" borderId="40" xfId="0" applyFont="1" applyFill="1" applyBorder="1" applyAlignment="1">
      <alignment horizontal="left" vertical="center"/>
    </xf>
    <xf numFmtId="0" fontId="7" fillId="6" borderId="12" xfId="0" applyFont="1" applyFill="1" applyBorder="1" applyAlignment="1">
      <alignment horizontal="left" vertical="center"/>
    </xf>
    <xf numFmtId="0" fontId="7" fillId="6" borderId="42" xfId="0" applyFont="1" applyFill="1" applyBorder="1" applyAlignment="1">
      <alignment horizontal="left" vertical="center"/>
    </xf>
    <xf numFmtId="0" fontId="10" fillId="7" borderId="40" xfId="0" applyFont="1" applyFill="1" applyBorder="1" applyAlignment="1" applyProtection="1">
      <alignment horizontal="center" vertical="center" wrapText="1"/>
      <protection hidden="1"/>
    </xf>
    <xf numFmtId="0" fontId="10" fillId="7" borderId="12" xfId="0" applyFont="1" applyFill="1" applyBorder="1" applyAlignment="1" applyProtection="1">
      <alignment horizontal="center" vertical="center" wrapText="1"/>
      <protection hidden="1"/>
    </xf>
    <xf numFmtId="0" fontId="10" fillId="7" borderId="42" xfId="0" applyFont="1" applyFill="1" applyBorder="1" applyAlignment="1" applyProtection="1">
      <alignment horizontal="center" vertical="center" wrapText="1"/>
      <protection hidden="1"/>
    </xf>
    <xf numFmtId="0" fontId="10" fillId="7" borderId="3" xfId="0" applyFont="1" applyFill="1" applyBorder="1" applyAlignment="1" applyProtection="1">
      <alignment horizontal="center" vertical="center" wrapText="1"/>
      <protection hidden="1"/>
    </xf>
    <xf numFmtId="0" fontId="10" fillId="7" borderId="4" xfId="0" applyFont="1" applyFill="1" applyBorder="1" applyAlignment="1" applyProtection="1">
      <alignment horizontal="center" vertical="center" wrapText="1"/>
      <protection hidden="1"/>
    </xf>
    <xf numFmtId="0" fontId="10" fillId="7" borderId="36" xfId="0" applyFont="1" applyFill="1" applyBorder="1" applyAlignment="1" applyProtection="1">
      <alignment horizontal="center" vertical="center" wrapText="1"/>
      <protection hidden="1"/>
    </xf>
    <xf numFmtId="0" fontId="10" fillId="7" borderId="2" xfId="0" applyFont="1" applyFill="1" applyBorder="1" applyAlignment="1" applyProtection="1">
      <alignment horizontal="center" vertical="center" wrapText="1"/>
      <protection hidden="1"/>
    </xf>
    <xf numFmtId="0" fontId="35" fillId="0" borderId="79" xfId="0" applyFont="1" applyBorder="1" applyAlignment="1">
      <alignment horizontal="left" vertical="center" textRotation="90" wrapText="1"/>
    </xf>
    <xf numFmtId="0" fontId="35" fillId="0" borderId="61" xfId="0" applyFont="1" applyBorder="1" applyAlignment="1">
      <alignment horizontal="left" vertical="center" textRotation="90" wrapText="1"/>
    </xf>
    <xf numFmtId="0" fontId="35" fillId="0" borderId="72" xfId="0" applyFont="1" applyBorder="1" applyAlignment="1">
      <alignment horizontal="left" vertical="center" textRotation="90" wrapText="1"/>
    </xf>
    <xf numFmtId="0" fontId="25" fillId="0" borderId="17" xfId="0" applyFont="1" applyBorder="1" applyAlignment="1">
      <alignment horizontal="center" vertical="top"/>
    </xf>
    <xf numFmtId="0" fontId="25" fillId="0" borderId="26" xfId="0" applyFont="1" applyBorder="1" applyAlignment="1">
      <alignment horizontal="center" vertical="top"/>
    </xf>
    <xf numFmtId="0" fontId="25" fillId="0" borderId="32" xfId="0" applyFont="1" applyBorder="1" applyAlignment="1">
      <alignment horizontal="center" vertical="top"/>
    </xf>
    <xf numFmtId="0" fontId="46" fillId="0" borderId="17" xfId="0" applyFont="1" applyBorder="1" applyAlignment="1">
      <alignment horizontal="center" vertical="top"/>
    </xf>
    <xf numFmtId="0" fontId="46" fillId="0" borderId="26" xfId="0" applyFont="1" applyBorder="1" applyAlignment="1">
      <alignment horizontal="center" vertical="top"/>
    </xf>
    <xf numFmtId="0" fontId="46" fillId="0" borderId="32" xfId="0" applyFont="1" applyBorder="1" applyAlignment="1">
      <alignment horizontal="center" vertical="top"/>
    </xf>
    <xf numFmtId="0" fontId="35" fillId="0" borderId="74" xfId="0" applyFont="1" applyBorder="1" applyAlignment="1">
      <alignment horizontal="center" vertical="center" textRotation="90" wrapText="1"/>
    </xf>
    <xf numFmtId="0" fontId="35" fillId="0" borderId="1" xfId="0" applyFont="1" applyBorder="1" applyAlignment="1">
      <alignment horizontal="center" vertical="center" textRotation="90" wrapText="1"/>
    </xf>
    <xf numFmtId="0" fontId="35" fillId="0" borderId="18" xfId="0" applyFont="1" applyBorder="1" applyAlignment="1">
      <alignment horizontal="center" vertical="center" textRotation="90" wrapText="1"/>
    </xf>
    <xf numFmtId="0" fontId="35" fillId="0" borderId="56" xfId="0" applyFont="1" applyBorder="1" applyAlignment="1">
      <alignment horizontal="center" vertical="center" textRotation="90" wrapText="1"/>
    </xf>
    <xf numFmtId="0" fontId="36" fillId="0" borderId="57" xfId="0" applyFont="1" applyBorder="1" applyAlignment="1">
      <alignment horizontal="center" vertical="center" textRotation="90" wrapText="1"/>
    </xf>
    <xf numFmtId="0" fontId="36" fillId="0" borderId="73" xfId="0" applyFont="1" applyBorder="1" applyAlignment="1">
      <alignment horizontal="center" vertical="center" textRotation="90" wrapText="1"/>
    </xf>
    <xf numFmtId="0" fontId="35" fillId="0" borderId="79" xfId="0" applyFont="1" applyBorder="1" applyAlignment="1">
      <alignment horizontal="center" vertical="center" textRotation="90" wrapText="1"/>
    </xf>
    <xf numFmtId="0" fontId="36" fillId="0" borderId="61" xfId="0" applyFont="1" applyBorder="1" applyAlignment="1">
      <alignment horizontal="center" vertical="center" textRotation="90" wrapText="1"/>
    </xf>
    <xf numFmtId="0" fontId="36" fillId="0" borderId="72" xfId="0" applyFont="1" applyBorder="1" applyAlignment="1">
      <alignment horizontal="center" vertical="center" textRotation="90" wrapText="1"/>
    </xf>
    <xf numFmtId="0" fontId="35" fillId="0" borderId="69" xfId="0" applyFont="1" applyBorder="1" applyAlignment="1">
      <alignment horizontal="center" vertical="center" textRotation="90" wrapText="1"/>
    </xf>
    <xf numFmtId="0" fontId="35" fillId="0" borderId="0" xfId="0" applyFont="1" applyBorder="1" applyAlignment="1">
      <alignment horizontal="center" vertical="center" textRotation="90" wrapText="1"/>
    </xf>
    <xf numFmtId="0" fontId="37" fillId="0" borderId="61" xfId="0" applyFont="1" applyBorder="1" applyAlignment="1">
      <alignment horizontal="center" vertical="center" textRotation="90" wrapText="1"/>
    </xf>
    <xf numFmtId="0" fontId="37" fillId="0" borderId="72" xfId="0" applyFont="1" applyBorder="1" applyAlignment="1">
      <alignment horizontal="center" vertical="center" textRotation="90" wrapText="1"/>
    </xf>
    <xf numFmtId="0" fontId="35" fillId="0" borderId="61" xfId="0" applyFont="1" applyBorder="1" applyAlignment="1">
      <alignment horizontal="center" vertical="center" textRotation="90" wrapText="1"/>
    </xf>
    <xf numFmtId="0" fontId="35" fillId="0" borderId="72" xfId="0" applyFont="1" applyBorder="1" applyAlignment="1">
      <alignment horizontal="center" vertical="center" textRotation="90" wrapText="1"/>
    </xf>
    <xf numFmtId="0" fontId="42" fillId="0" borderId="82" xfId="0" applyFont="1" applyBorder="1" applyAlignment="1">
      <alignment horizontal="center" vertical="center" textRotation="90"/>
    </xf>
    <xf numFmtId="0" fontId="42" fillId="0" borderId="86" xfId="0" applyFont="1" applyBorder="1" applyAlignment="1">
      <alignment horizontal="center" vertical="center" textRotation="90"/>
    </xf>
    <xf numFmtId="0" fontId="42" fillId="0" borderId="90" xfId="0" applyFont="1" applyBorder="1" applyAlignment="1">
      <alignment horizontal="center" vertical="center" textRotation="90"/>
    </xf>
    <xf numFmtId="0" fontId="45" fillId="4" borderId="50" xfId="0" applyFont="1" applyFill="1" applyBorder="1" applyAlignment="1">
      <alignment horizontal="center" vertical="top"/>
    </xf>
    <xf numFmtId="0" fontId="45" fillId="4" borderId="51" xfId="0" applyFont="1" applyFill="1" applyBorder="1" applyAlignment="1">
      <alignment horizontal="center" vertical="top"/>
    </xf>
    <xf numFmtId="0" fontId="45" fillId="4" borderId="54" xfId="0" applyFont="1" applyFill="1" applyBorder="1" applyAlignment="1">
      <alignment horizontal="center" vertical="top"/>
    </xf>
    <xf numFmtId="0" fontId="25" fillId="0" borderId="50" xfId="0" applyFont="1" applyBorder="1" applyAlignment="1">
      <alignment horizontal="center" vertical="top"/>
    </xf>
    <xf numFmtId="0" fontId="25" fillId="0" borderId="51" xfId="0" applyFont="1" applyBorder="1" applyAlignment="1">
      <alignment horizontal="center" vertical="top"/>
    </xf>
    <xf numFmtId="0" fontId="25" fillId="0" borderId="54" xfId="0" applyFont="1" applyBorder="1" applyAlignment="1">
      <alignment horizontal="center" vertical="top"/>
    </xf>
    <xf numFmtId="0" fontId="35" fillId="0" borderId="71" xfId="0" applyFont="1" applyBorder="1" applyAlignment="1">
      <alignment horizontal="center" vertical="center" textRotation="90" wrapText="1"/>
    </xf>
    <xf numFmtId="0" fontId="35" fillId="0" borderId="57" xfId="0" applyFont="1" applyBorder="1" applyAlignment="1">
      <alignment horizontal="center" vertical="center" textRotation="90" wrapText="1"/>
    </xf>
    <xf numFmtId="0" fontId="35" fillId="0" borderId="73" xfId="0" applyFont="1" applyBorder="1" applyAlignment="1">
      <alignment horizontal="center" vertical="center" textRotation="90" wrapText="1"/>
    </xf>
    <xf numFmtId="0" fontId="46" fillId="0" borderId="17" xfId="0" applyFont="1" applyBorder="1" applyAlignment="1">
      <alignment horizontal="center"/>
    </xf>
    <xf numFmtId="0" fontId="46" fillId="0" borderId="26" xfId="0" applyFont="1" applyBorder="1" applyAlignment="1">
      <alignment horizontal="center"/>
    </xf>
    <xf numFmtId="0" fontId="46" fillId="0" borderId="32" xfId="0" applyFont="1" applyBorder="1" applyAlignment="1">
      <alignment horizontal="center"/>
    </xf>
    <xf numFmtId="0" fontId="35" fillId="0" borderId="101" xfId="0" applyFont="1" applyBorder="1" applyAlignment="1">
      <alignment horizontal="center" vertical="center" textRotation="90" wrapText="1"/>
    </xf>
    <xf numFmtId="0" fontId="35" fillId="0" borderId="95" xfId="0" applyFont="1" applyBorder="1" applyAlignment="1">
      <alignment horizontal="center" vertical="center" textRotation="90" wrapText="1"/>
    </xf>
    <xf numFmtId="0" fontId="35" fillId="0" borderId="96" xfId="0" applyFont="1" applyBorder="1" applyAlignment="1">
      <alignment horizontal="center" vertical="center" textRotation="90" wrapText="1"/>
    </xf>
    <xf numFmtId="0" fontId="36" fillId="0" borderId="97" xfId="0" applyFont="1" applyBorder="1" applyAlignment="1">
      <alignment horizontal="center" vertical="center" textRotation="90" wrapText="1"/>
    </xf>
    <xf numFmtId="0" fontId="35" fillId="0" borderId="30" xfId="0" applyFont="1" applyBorder="1" applyAlignment="1">
      <alignment horizontal="center" vertical="center" textRotation="90" wrapText="1"/>
    </xf>
    <xf numFmtId="0" fontId="36" fillId="0" borderId="104" xfId="0" applyFont="1" applyBorder="1" applyAlignment="1">
      <alignment horizontal="center" vertical="center" textRotation="90" wrapText="1"/>
    </xf>
    <xf numFmtId="0" fontId="36" fillId="0" borderId="105" xfId="0" applyFont="1" applyBorder="1" applyAlignment="1">
      <alignment horizontal="center" vertical="center" textRotation="90" wrapText="1"/>
    </xf>
    <xf numFmtId="0" fontId="36" fillId="0" borderId="95" xfId="0" applyFont="1" applyBorder="1" applyAlignment="1">
      <alignment horizontal="center" vertical="center" textRotation="90" wrapText="1"/>
    </xf>
    <xf numFmtId="0" fontId="36" fillId="0" borderId="96" xfId="0" applyFont="1" applyBorder="1" applyAlignment="1">
      <alignment horizontal="center" vertical="center" textRotation="90" wrapText="1"/>
    </xf>
    <xf numFmtId="0" fontId="45" fillId="4" borderId="17" xfId="0" applyFont="1" applyFill="1" applyBorder="1" applyAlignment="1">
      <alignment horizontal="center" vertical="top"/>
    </xf>
    <xf numFmtId="0" fontId="45" fillId="4" borderId="26" xfId="0" applyFont="1" applyFill="1" applyBorder="1" applyAlignment="1">
      <alignment horizontal="center" vertical="top"/>
    </xf>
    <xf numFmtId="0" fontId="45" fillId="4" borderId="32" xfId="0" applyFont="1" applyFill="1" applyBorder="1" applyAlignment="1">
      <alignment horizontal="center" vertical="top"/>
    </xf>
    <xf numFmtId="0" fontId="35" fillId="0" borderId="100" xfId="0" applyFont="1" applyBorder="1" applyAlignment="1">
      <alignment horizontal="center" vertical="center" textRotation="90" wrapText="1"/>
    </xf>
    <xf numFmtId="0" fontId="36" fillId="0" borderId="98" xfId="0" applyFont="1" applyBorder="1" applyAlignment="1">
      <alignment horizontal="center" vertical="center" textRotation="90" wrapText="1"/>
    </xf>
    <xf numFmtId="0" fontId="36" fillId="0" borderId="99" xfId="0" applyFont="1" applyBorder="1" applyAlignment="1">
      <alignment horizontal="center" vertical="center" textRotation="90" wrapText="1"/>
    </xf>
    <xf numFmtId="0" fontId="35" fillId="0" borderId="17" xfId="0" applyFont="1" applyBorder="1" applyAlignment="1">
      <alignment horizontal="center" vertical="center" textRotation="90" wrapText="1"/>
    </xf>
    <xf numFmtId="0" fontId="34" fillId="0" borderId="0" xfId="0" applyFont="1" applyAlignment="1">
      <alignment horizontal="left" vertical="top" wrapText="1"/>
    </xf>
    <xf numFmtId="0" fontId="35" fillId="0" borderId="80" xfId="0" applyFont="1" applyBorder="1" applyAlignment="1">
      <alignment horizontal="center" vertical="center" textRotation="90" wrapText="1"/>
    </xf>
    <xf numFmtId="0" fontId="35" fillId="0" borderId="20" xfId="0" applyFont="1" applyBorder="1" applyAlignment="1">
      <alignment horizontal="center" vertical="center" textRotation="90" wrapText="1"/>
    </xf>
    <xf numFmtId="0" fontId="35" fillId="0" borderId="21" xfId="0" applyFont="1" applyBorder="1" applyAlignment="1">
      <alignment horizontal="center" vertical="center" textRotation="90" wrapText="1"/>
    </xf>
    <xf numFmtId="0" fontId="35" fillId="0" borderId="106" xfId="0" applyFont="1" applyBorder="1" applyAlignment="1">
      <alignment horizontal="center" vertical="center" textRotation="90" wrapText="1"/>
    </xf>
    <xf numFmtId="0" fontId="35" fillId="0" borderId="107" xfId="0" applyFont="1" applyBorder="1" applyAlignment="1">
      <alignment horizontal="center" vertical="center" textRotation="90" wrapText="1"/>
    </xf>
    <xf numFmtId="0" fontId="35" fillId="0" borderId="58" xfId="0" applyFont="1" applyBorder="1" applyAlignment="1">
      <alignment horizontal="center" vertical="center" textRotation="90" wrapText="1"/>
    </xf>
  </cellXfs>
  <cellStyles count="3">
    <cellStyle name="Hyperlink" xfId="2" builtinId="8"/>
    <cellStyle name="Normal" xfId="0" builtinId="0"/>
    <cellStyle name="Percent" xfId="1" builtinId="5"/>
  </cellStyles>
  <dxfs count="672">
    <dxf>
      <fill>
        <patternFill>
          <bgColor rgb="FFCCFFCC"/>
        </patternFill>
      </fill>
    </dxf>
    <dxf>
      <fill>
        <patternFill>
          <bgColor rgb="FFCCFFCC"/>
        </patternFill>
      </fill>
    </dxf>
    <dxf>
      <fill>
        <patternFill>
          <fgColor theme="0"/>
          <bgColor rgb="FFCCFFCC"/>
        </patternFill>
      </fill>
    </dxf>
    <dxf>
      <fill>
        <patternFill>
          <bgColor rgb="FFFFFFCC"/>
        </patternFill>
      </fill>
    </dxf>
    <dxf>
      <fill>
        <patternFill>
          <bgColor rgb="FFFFFFCC"/>
        </patternFill>
      </fill>
    </dxf>
    <dxf>
      <fill>
        <patternFill>
          <bgColor rgb="FFFFFFCC"/>
        </patternFill>
      </fill>
    </dxf>
    <dxf>
      <fill>
        <patternFill>
          <bgColor rgb="FFFFCCCC"/>
        </patternFill>
      </fill>
    </dxf>
    <dxf>
      <fill>
        <patternFill>
          <bgColor rgb="FFCCFFCC"/>
        </patternFill>
      </fill>
    </dxf>
    <dxf>
      <fill>
        <patternFill>
          <bgColor rgb="FFCCFFCC"/>
        </patternFill>
      </fill>
    </dxf>
    <dxf>
      <fill>
        <patternFill>
          <bgColor rgb="FFCCFFCC"/>
        </patternFill>
      </fill>
    </dxf>
    <dxf>
      <fill>
        <patternFill>
          <bgColor rgb="FFFFFF99"/>
        </patternFill>
      </fill>
    </dxf>
    <dxf>
      <fill>
        <patternFill>
          <bgColor rgb="FFFFFF99"/>
        </patternFill>
      </fill>
    </dxf>
    <dxf>
      <fill>
        <patternFill>
          <bgColor rgb="FFFFCCCC"/>
        </patternFill>
      </fill>
    </dxf>
    <dxf>
      <fill>
        <patternFill>
          <bgColor rgb="FFFF9999"/>
        </patternFill>
      </fill>
    </dxf>
    <dxf>
      <fill>
        <patternFill>
          <bgColor rgb="FFCCFFCC"/>
        </patternFill>
      </fill>
    </dxf>
    <dxf>
      <fill>
        <patternFill>
          <bgColor rgb="FFCCFFCC"/>
        </patternFill>
      </fill>
    </dxf>
    <dxf>
      <fill>
        <patternFill>
          <fgColor theme="0"/>
          <bgColor rgb="FFCCFFCC"/>
        </patternFill>
      </fill>
    </dxf>
    <dxf>
      <fill>
        <patternFill>
          <bgColor rgb="FFFFFFCC"/>
        </patternFill>
      </fill>
    </dxf>
    <dxf>
      <fill>
        <patternFill>
          <bgColor rgb="FFFFFFCC"/>
        </patternFill>
      </fill>
    </dxf>
    <dxf>
      <fill>
        <patternFill>
          <bgColor rgb="FFFFFFCC"/>
        </patternFill>
      </fill>
    </dxf>
    <dxf>
      <fill>
        <patternFill>
          <bgColor rgb="FFFFCCCC"/>
        </patternFill>
      </fill>
    </dxf>
    <dxf>
      <fill>
        <patternFill>
          <bgColor rgb="FFCCFFCC"/>
        </patternFill>
      </fill>
    </dxf>
    <dxf>
      <fill>
        <patternFill>
          <bgColor rgb="FFCCFFCC"/>
        </patternFill>
      </fill>
    </dxf>
    <dxf>
      <fill>
        <patternFill>
          <bgColor rgb="FFCCFFCC"/>
        </patternFill>
      </fill>
    </dxf>
    <dxf>
      <fill>
        <patternFill>
          <bgColor rgb="FFFFFF99"/>
        </patternFill>
      </fill>
    </dxf>
    <dxf>
      <fill>
        <patternFill>
          <bgColor rgb="FFFFFF99"/>
        </patternFill>
      </fill>
    </dxf>
    <dxf>
      <fill>
        <patternFill>
          <bgColor rgb="FFFFCCCC"/>
        </patternFill>
      </fill>
    </dxf>
    <dxf>
      <fill>
        <patternFill>
          <bgColor rgb="FFFF9999"/>
        </patternFill>
      </fill>
    </dxf>
    <dxf>
      <fill>
        <patternFill>
          <bgColor rgb="FFCCFFCC"/>
        </patternFill>
      </fill>
    </dxf>
    <dxf>
      <fill>
        <patternFill>
          <bgColor rgb="FFCCFFCC"/>
        </patternFill>
      </fill>
    </dxf>
    <dxf>
      <fill>
        <patternFill>
          <fgColor theme="0"/>
          <bgColor rgb="FFCCFFCC"/>
        </patternFill>
      </fill>
    </dxf>
    <dxf>
      <fill>
        <patternFill>
          <bgColor rgb="FFFFFFCC"/>
        </patternFill>
      </fill>
    </dxf>
    <dxf>
      <fill>
        <patternFill>
          <bgColor rgb="FFFFFFCC"/>
        </patternFill>
      </fill>
    </dxf>
    <dxf>
      <fill>
        <patternFill>
          <bgColor rgb="FFFFFFCC"/>
        </patternFill>
      </fill>
    </dxf>
    <dxf>
      <fill>
        <patternFill>
          <bgColor rgb="FFFFCCCC"/>
        </patternFill>
      </fill>
    </dxf>
    <dxf>
      <fill>
        <patternFill>
          <bgColor rgb="FFCCFFCC"/>
        </patternFill>
      </fill>
    </dxf>
    <dxf>
      <fill>
        <patternFill>
          <bgColor rgb="FFCCFFCC"/>
        </patternFill>
      </fill>
    </dxf>
    <dxf>
      <fill>
        <patternFill>
          <bgColor rgb="FFCCFFCC"/>
        </patternFill>
      </fill>
    </dxf>
    <dxf>
      <fill>
        <patternFill>
          <bgColor rgb="FFFFFF99"/>
        </patternFill>
      </fill>
    </dxf>
    <dxf>
      <fill>
        <patternFill>
          <bgColor rgb="FFFFFF99"/>
        </patternFill>
      </fill>
    </dxf>
    <dxf>
      <fill>
        <patternFill>
          <bgColor rgb="FFFFCCCC"/>
        </patternFill>
      </fill>
    </dxf>
    <dxf>
      <fill>
        <patternFill>
          <bgColor rgb="FFFF9999"/>
        </patternFill>
      </fill>
    </dxf>
    <dxf>
      <fill>
        <patternFill>
          <bgColor rgb="FFCCFFCC"/>
        </patternFill>
      </fill>
    </dxf>
    <dxf>
      <fill>
        <patternFill>
          <bgColor rgb="FFCCFFCC"/>
        </patternFill>
      </fill>
    </dxf>
    <dxf>
      <fill>
        <patternFill>
          <fgColor theme="0"/>
          <bgColor rgb="FFCCFFCC"/>
        </patternFill>
      </fill>
    </dxf>
    <dxf>
      <fill>
        <patternFill>
          <bgColor rgb="FFFFFFCC"/>
        </patternFill>
      </fill>
    </dxf>
    <dxf>
      <fill>
        <patternFill>
          <bgColor rgb="FFFFFFCC"/>
        </patternFill>
      </fill>
    </dxf>
    <dxf>
      <fill>
        <patternFill>
          <bgColor rgb="FFFFFFCC"/>
        </patternFill>
      </fill>
    </dxf>
    <dxf>
      <fill>
        <patternFill>
          <bgColor rgb="FFFFCCCC"/>
        </patternFill>
      </fill>
    </dxf>
    <dxf>
      <fill>
        <patternFill>
          <bgColor rgb="FFCCFFCC"/>
        </patternFill>
      </fill>
    </dxf>
    <dxf>
      <fill>
        <patternFill>
          <bgColor rgb="FFCCFFCC"/>
        </patternFill>
      </fill>
    </dxf>
    <dxf>
      <fill>
        <patternFill>
          <bgColor rgb="FFCCFFCC"/>
        </patternFill>
      </fill>
    </dxf>
    <dxf>
      <fill>
        <patternFill>
          <bgColor rgb="FFFFFF99"/>
        </patternFill>
      </fill>
    </dxf>
    <dxf>
      <fill>
        <patternFill>
          <bgColor rgb="FFFFFF99"/>
        </patternFill>
      </fill>
    </dxf>
    <dxf>
      <fill>
        <patternFill>
          <bgColor rgb="FFFFCCCC"/>
        </patternFill>
      </fill>
    </dxf>
    <dxf>
      <fill>
        <patternFill>
          <bgColor rgb="FFFF9999"/>
        </patternFill>
      </fill>
    </dxf>
    <dxf>
      <fill>
        <patternFill>
          <bgColor rgb="FFCCFFCC"/>
        </patternFill>
      </fill>
    </dxf>
    <dxf>
      <fill>
        <patternFill>
          <bgColor rgb="FFCCFFCC"/>
        </patternFill>
      </fill>
    </dxf>
    <dxf>
      <fill>
        <patternFill>
          <bgColor rgb="FFCCFFCC"/>
        </patternFill>
      </fill>
    </dxf>
    <dxf>
      <fill>
        <patternFill>
          <bgColor rgb="FFFFFF99"/>
        </patternFill>
      </fill>
    </dxf>
    <dxf>
      <fill>
        <patternFill>
          <bgColor rgb="FFFFFF99"/>
        </patternFill>
      </fill>
    </dxf>
    <dxf>
      <fill>
        <patternFill>
          <bgColor rgb="FFFFCCCC"/>
        </patternFill>
      </fill>
    </dxf>
    <dxf>
      <fill>
        <patternFill>
          <bgColor rgb="FFFF9999"/>
        </patternFill>
      </fill>
    </dxf>
    <dxf>
      <fill>
        <patternFill>
          <bgColor rgb="FFCCFFCC"/>
        </patternFill>
      </fill>
    </dxf>
    <dxf>
      <fill>
        <patternFill>
          <bgColor rgb="FFCCFFCC"/>
        </patternFill>
      </fill>
    </dxf>
    <dxf>
      <fill>
        <patternFill>
          <bgColor rgb="FFCCFFCC"/>
        </patternFill>
      </fill>
    </dxf>
    <dxf>
      <fill>
        <patternFill>
          <bgColor rgb="FFFFFF99"/>
        </patternFill>
      </fill>
    </dxf>
    <dxf>
      <fill>
        <patternFill>
          <bgColor rgb="FFFFFF99"/>
        </patternFill>
      </fill>
    </dxf>
    <dxf>
      <fill>
        <patternFill>
          <bgColor rgb="FFFFCCCC"/>
        </patternFill>
      </fill>
    </dxf>
    <dxf>
      <fill>
        <patternFill>
          <bgColor rgb="FFFF9999"/>
        </patternFill>
      </fill>
    </dxf>
    <dxf>
      <fill>
        <patternFill>
          <bgColor rgb="FFCCFFCC"/>
        </patternFill>
      </fill>
    </dxf>
    <dxf>
      <fill>
        <patternFill>
          <bgColor rgb="FFCCFFCC"/>
        </patternFill>
      </fill>
    </dxf>
    <dxf>
      <fill>
        <patternFill>
          <fgColor theme="0"/>
          <bgColor rgb="FFCCFFCC"/>
        </patternFill>
      </fill>
    </dxf>
    <dxf>
      <fill>
        <patternFill>
          <bgColor rgb="FFFFFFCC"/>
        </patternFill>
      </fill>
    </dxf>
    <dxf>
      <fill>
        <patternFill>
          <bgColor rgb="FFFFFFCC"/>
        </patternFill>
      </fill>
    </dxf>
    <dxf>
      <fill>
        <patternFill>
          <bgColor rgb="FFFFFFCC"/>
        </patternFill>
      </fill>
    </dxf>
    <dxf>
      <fill>
        <patternFill>
          <bgColor rgb="FFFFCCCC"/>
        </patternFill>
      </fill>
    </dxf>
    <dxf>
      <fill>
        <patternFill>
          <bgColor rgb="FFCCFFCC"/>
        </patternFill>
      </fill>
    </dxf>
    <dxf>
      <fill>
        <patternFill>
          <bgColor rgb="FFCCFFCC"/>
        </patternFill>
      </fill>
    </dxf>
    <dxf>
      <fill>
        <patternFill>
          <bgColor rgb="FFCCFFCC"/>
        </patternFill>
      </fill>
    </dxf>
    <dxf>
      <fill>
        <patternFill>
          <bgColor rgb="FFFFFF99"/>
        </patternFill>
      </fill>
    </dxf>
    <dxf>
      <fill>
        <patternFill>
          <bgColor rgb="FFFFFF99"/>
        </patternFill>
      </fill>
    </dxf>
    <dxf>
      <fill>
        <patternFill>
          <bgColor rgb="FFFFCCCC"/>
        </patternFill>
      </fill>
    </dxf>
    <dxf>
      <fill>
        <patternFill>
          <bgColor rgb="FFFF9999"/>
        </patternFill>
      </fill>
    </dxf>
    <dxf>
      <fill>
        <patternFill>
          <bgColor rgb="FFCCFFCC"/>
        </patternFill>
      </fill>
    </dxf>
    <dxf>
      <fill>
        <patternFill>
          <bgColor rgb="FFCCFFCC"/>
        </patternFill>
      </fill>
    </dxf>
    <dxf>
      <fill>
        <patternFill>
          <fgColor theme="0"/>
          <bgColor rgb="FFCCFFCC"/>
        </patternFill>
      </fill>
    </dxf>
    <dxf>
      <fill>
        <patternFill>
          <bgColor rgb="FFFFFFCC"/>
        </patternFill>
      </fill>
    </dxf>
    <dxf>
      <fill>
        <patternFill>
          <bgColor rgb="FFFFFFCC"/>
        </patternFill>
      </fill>
    </dxf>
    <dxf>
      <fill>
        <patternFill>
          <bgColor rgb="FFFFFFCC"/>
        </patternFill>
      </fill>
    </dxf>
    <dxf>
      <fill>
        <patternFill>
          <bgColor rgb="FFFFCCCC"/>
        </patternFill>
      </fill>
    </dxf>
    <dxf>
      <fill>
        <patternFill>
          <bgColor rgb="FFCCFFCC"/>
        </patternFill>
      </fill>
    </dxf>
    <dxf>
      <fill>
        <patternFill>
          <bgColor rgb="FFCCFFCC"/>
        </patternFill>
      </fill>
    </dxf>
    <dxf>
      <fill>
        <patternFill>
          <bgColor rgb="FFCCFFCC"/>
        </patternFill>
      </fill>
    </dxf>
    <dxf>
      <fill>
        <patternFill>
          <bgColor rgb="FFFFFF99"/>
        </patternFill>
      </fill>
    </dxf>
    <dxf>
      <fill>
        <patternFill>
          <bgColor rgb="FFFFFF99"/>
        </patternFill>
      </fill>
    </dxf>
    <dxf>
      <fill>
        <patternFill>
          <bgColor rgb="FFFFCCCC"/>
        </patternFill>
      </fill>
    </dxf>
    <dxf>
      <fill>
        <patternFill>
          <bgColor rgb="FFFF9999"/>
        </patternFill>
      </fill>
    </dxf>
    <dxf>
      <fill>
        <patternFill>
          <bgColor rgb="FFCCFFCC"/>
        </patternFill>
      </fill>
    </dxf>
    <dxf>
      <fill>
        <patternFill>
          <bgColor rgb="FFCCFFCC"/>
        </patternFill>
      </fill>
    </dxf>
    <dxf>
      <fill>
        <patternFill>
          <fgColor theme="0"/>
          <bgColor rgb="FFCCFFCC"/>
        </patternFill>
      </fill>
    </dxf>
    <dxf>
      <fill>
        <patternFill>
          <bgColor rgb="FFFFFFCC"/>
        </patternFill>
      </fill>
    </dxf>
    <dxf>
      <fill>
        <patternFill>
          <bgColor rgb="FFFFFFCC"/>
        </patternFill>
      </fill>
    </dxf>
    <dxf>
      <fill>
        <patternFill>
          <bgColor rgb="FFFFFFCC"/>
        </patternFill>
      </fill>
    </dxf>
    <dxf>
      <fill>
        <patternFill>
          <bgColor rgb="FFFFCCCC"/>
        </patternFill>
      </fill>
    </dxf>
    <dxf>
      <fill>
        <patternFill>
          <bgColor rgb="FFCCFFCC"/>
        </patternFill>
      </fill>
    </dxf>
    <dxf>
      <fill>
        <patternFill>
          <bgColor rgb="FFCCFFCC"/>
        </patternFill>
      </fill>
    </dxf>
    <dxf>
      <fill>
        <patternFill>
          <bgColor rgb="FFCCFFCC"/>
        </patternFill>
      </fill>
    </dxf>
    <dxf>
      <fill>
        <patternFill>
          <bgColor rgb="FFFFFF99"/>
        </patternFill>
      </fill>
    </dxf>
    <dxf>
      <fill>
        <patternFill>
          <bgColor rgb="FFFFFF99"/>
        </patternFill>
      </fill>
    </dxf>
    <dxf>
      <fill>
        <patternFill>
          <bgColor rgb="FFFFCCCC"/>
        </patternFill>
      </fill>
    </dxf>
    <dxf>
      <fill>
        <patternFill>
          <bgColor rgb="FFFF9999"/>
        </patternFill>
      </fill>
    </dxf>
    <dxf>
      <fill>
        <patternFill>
          <bgColor rgb="FFCCFFCC"/>
        </patternFill>
      </fill>
    </dxf>
    <dxf>
      <fill>
        <patternFill>
          <bgColor rgb="FFCCFFCC"/>
        </patternFill>
      </fill>
    </dxf>
    <dxf>
      <fill>
        <patternFill>
          <fgColor theme="0"/>
          <bgColor rgb="FFCCFFCC"/>
        </patternFill>
      </fill>
    </dxf>
    <dxf>
      <fill>
        <patternFill>
          <bgColor rgb="FFFFFFCC"/>
        </patternFill>
      </fill>
    </dxf>
    <dxf>
      <fill>
        <patternFill>
          <bgColor rgb="FFFFFFCC"/>
        </patternFill>
      </fill>
    </dxf>
    <dxf>
      <fill>
        <patternFill>
          <bgColor rgb="FFFFFFCC"/>
        </patternFill>
      </fill>
    </dxf>
    <dxf>
      <fill>
        <patternFill>
          <bgColor rgb="FFFFCCCC"/>
        </patternFill>
      </fill>
    </dxf>
    <dxf>
      <fill>
        <patternFill>
          <bgColor rgb="FFCCFFCC"/>
        </patternFill>
      </fill>
    </dxf>
    <dxf>
      <fill>
        <patternFill>
          <bgColor rgb="FFCCFFCC"/>
        </patternFill>
      </fill>
    </dxf>
    <dxf>
      <fill>
        <patternFill>
          <bgColor rgb="FFCCFFCC"/>
        </patternFill>
      </fill>
    </dxf>
    <dxf>
      <fill>
        <patternFill>
          <bgColor rgb="FFFFFF99"/>
        </patternFill>
      </fill>
    </dxf>
    <dxf>
      <fill>
        <patternFill>
          <bgColor rgb="FFFFFF99"/>
        </patternFill>
      </fill>
    </dxf>
    <dxf>
      <fill>
        <patternFill>
          <bgColor rgb="FFFFCCCC"/>
        </patternFill>
      </fill>
    </dxf>
    <dxf>
      <fill>
        <patternFill>
          <bgColor rgb="FFFF9999"/>
        </patternFill>
      </fill>
    </dxf>
    <dxf>
      <fill>
        <patternFill>
          <bgColor rgb="FFCCFFCC"/>
        </patternFill>
      </fill>
    </dxf>
    <dxf>
      <fill>
        <patternFill>
          <bgColor rgb="FFCCFFCC"/>
        </patternFill>
      </fill>
    </dxf>
    <dxf>
      <fill>
        <patternFill>
          <fgColor theme="0"/>
          <bgColor rgb="FFCCFFCC"/>
        </patternFill>
      </fill>
    </dxf>
    <dxf>
      <fill>
        <patternFill>
          <bgColor rgb="FFFFFFCC"/>
        </patternFill>
      </fill>
    </dxf>
    <dxf>
      <fill>
        <patternFill>
          <bgColor rgb="FFFFFFCC"/>
        </patternFill>
      </fill>
    </dxf>
    <dxf>
      <fill>
        <patternFill>
          <bgColor rgb="FFFFFFCC"/>
        </patternFill>
      </fill>
    </dxf>
    <dxf>
      <fill>
        <patternFill>
          <bgColor rgb="FFFFCCCC"/>
        </patternFill>
      </fill>
    </dxf>
    <dxf>
      <fill>
        <patternFill>
          <bgColor rgb="FFCCFFCC"/>
        </patternFill>
      </fill>
    </dxf>
    <dxf>
      <fill>
        <patternFill>
          <bgColor rgb="FFCCFFCC"/>
        </patternFill>
      </fill>
    </dxf>
    <dxf>
      <fill>
        <patternFill>
          <bgColor rgb="FFCCFFCC"/>
        </patternFill>
      </fill>
    </dxf>
    <dxf>
      <fill>
        <patternFill>
          <bgColor rgb="FFFFFF99"/>
        </patternFill>
      </fill>
    </dxf>
    <dxf>
      <fill>
        <patternFill>
          <bgColor rgb="FFFFFF99"/>
        </patternFill>
      </fill>
    </dxf>
    <dxf>
      <fill>
        <patternFill>
          <bgColor rgb="FFFFCCCC"/>
        </patternFill>
      </fill>
    </dxf>
    <dxf>
      <fill>
        <patternFill>
          <bgColor rgb="FFFF9999"/>
        </patternFill>
      </fill>
    </dxf>
    <dxf>
      <fill>
        <patternFill>
          <bgColor rgb="FFCCFFCC"/>
        </patternFill>
      </fill>
    </dxf>
    <dxf>
      <fill>
        <patternFill>
          <bgColor rgb="FFCCFFCC"/>
        </patternFill>
      </fill>
    </dxf>
    <dxf>
      <fill>
        <patternFill>
          <fgColor theme="0"/>
          <bgColor rgb="FFCCFFCC"/>
        </patternFill>
      </fill>
    </dxf>
    <dxf>
      <fill>
        <patternFill>
          <bgColor rgb="FFFFFFCC"/>
        </patternFill>
      </fill>
    </dxf>
    <dxf>
      <fill>
        <patternFill>
          <bgColor rgb="FFFFFFCC"/>
        </patternFill>
      </fill>
    </dxf>
    <dxf>
      <fill>
        <patternFill>
          <bgColor rgb="FFFFFFCC"/>
        </patternFill>
      </fill>
    </dxf>
    <dxf>
      <fill>
        <patternFill>
          <bgColor rgb="FFFFCCCC"/>
        </patternFill>
      </fill>
    </dxf>
    <dxf>
      <fill>
        <patternFill>
          <bgColor rgb="FFCCFFCC"/>
        </patternFill>
      </fill>
    </dxf>
    <dxf>
      <fill>
        <patternFill>
          <bgColor rgb="FFCCFFCC"/>
        </patternFill>
      </fill>
    </dxf>
    <dxf>
      <fill>
        <patternFill>
          <bgColor rgb="FFCCFFCC"/>
        </patternFill>
      </fill>
    </dxf>
    <dxf>
      <fill>
        <patternFill>
          <bgColor rgb="FFFFFF99"/>
        </patternFill>
      </fill>
    </dxf>
    <dxf>
      <fill>
        <patternFill>
          <bgColor rgb="FFFFFF99"/>
        </patternFill>
      </fill>
    </dxf>
    <dxf>
      <fill>
        <patternFill>
          <bgColor rgb="FFFFCCCC"/>
        </patternFill>
      </fill>
    </dxf>
    <dxf>
      <fill>
        <patternFill>
          <bgColor rgb="FFFF9999"/>
        </patternFill>
      </fill>
    </dxf>
    <dxf>
      <fill>
        <patternFill>
          <bgColor rgb="FFCCFFCC"/>
        </patternFill>
      </fill>
    </dxf>
    <dxf>
      <fill>
        <patternFill>
          <bgColor rgb="FFCCFFCC"/>
        </patternFill>
      </fill>
    </dxf>
    <dxf>
      <fill>
        <patternFill>
          <fgColor theme="0"/>
          <bgColor rgb="FFCCFFCC"/>
        </patternFill>
      </fill>
    </dxf>
    <dxf>
      <fill>
        <patternFill>
          <bgColor rgb="FFFFFFCC"/>
        </patternFill>
      </fill>
    </dxf>
    <dxf>
      <fill>
        <patternFill>
          <bgColor rgb="FFFFFFCC"/>
        </patternFill>
      </fill>
    </dxf>
    <dxf>
      <fill>
        <patternFill>
          <bgColor rgb="FFFFFFCC"/>
        </patternFill>
      </fill>
    </dxf>
    <dxf>
      <fill>
        <patternFill>
          <bgColor rgb="FFFFCCCC"/>
        </patternFill>
      </fill>
    </dxf>
    <dxf>
      <fill>
        <patternFill>
          <bgColor rgb="FFCCFFCC"/>
        </patternFill>
      </fill>
    </dxf>
    <dxf>
      <fill>
        <patternFill>
          <bgColor rgb="FFCCFFCC"/>
        </patternFill>
      </fill>
    </dxf>
    <dxf>
      <fill>
        <patternFill>
          <bgColor rgb="FFCCFFCC"/>
        </patternFill>
      </fill>
    </dxf>
    <dxf>
      <fill>
        <patternFill>
          <bgColor rgb="FFFFFF99"/>
        </patternFill>
      </fill>
    </dxf>
    <dxf>
      <fill>
        <patternFill>
          <bgColor rgb="FFFFFF99"/>
        </patternFill>
      </fill>
    </dxf>
    <dxf>
      <fill>
        <patternFill>
          <bgColor rgb="FFFFCCCC"/>
        </patternFill>
      </fill>
    </dxf>
    <dxf>
      <fill>
        <patternFill>
          <bgColor rgb="FFFF9999"/>
        </patternFill>
      </fill>
    </dxf>
    <dxf>
      <fill>
        <patternFill>
          <bgColor rgb="FFCCFFCC"/>
        </patternFill>
      </fill>
    </dxf>
    <dxf>
      <fill>
        <patternFill>
          <bgColor rgb="FFCCFFCC"/>
        </patternFill>
      </fill>
    </dxf>
    <dxf>
      <fill>
        <patternFill>
          <fgColor theme="0"/>
          <bgColor rgb="FFCCFFCC"/>
        </patternFill>
      </fill>
    </dxf>
    <dxf>
      <fill>
        <patternFill>
          <bgColor rgb="FFFFFFCC"/>
        </patternFill>
      </fill>
    </dxf>
    <dxf>
      <fill>
        <patternFill>
          <bgColor rgb="FFFFFFCC"/>
        </patternFill>
      </fill>
    </dxf>
    <dxf>
      <fill>
        <patternFill>
          <bgColor rgb="FFFFFFCC"/>
        </patternFill>
      </fill>
    </dxf>
    <dxf>
      <fill>
        <patternFill>
          <bgColor rgb="FFFFCCCC"/>
        </patternFill>
      </fill>
    </dxf>
    <dxf>
      <fill>
        <patternFill>
          <bgColor rgb="FFCCFFCC"/>
        </patternFill>
      </fill>
    </dxf>
    <dxf>
      <fill>
        <patternFill>
          <bgColor rgb="FFCCFFCC"/>
        </patternFill>
      </fill>
    </dxf>
    <dxf>
      <fill>
        <patternFill>
          <bgColor rgb="FFCCFFCC"/>
        </patternFill>
      </fill>
    </dxf>
    <dxf>
      <fill>
        <patternFill>
          <bgColor rgb="FFFFFF99"/>
        </patternFill>
      </fill>
    </dxf>
    <dxf>
      <fill>
        <patternFill>
          <bgColor rgb="FFFFFF99"/>
        </patternFill>
      </fill>
    </dxf>
    <dxf>
      <fill>
        <patternFill>
          <bgColor rgb="FFFFCCCC"/>
        </patternFill>
      </fill>
    </dxf>
    <dxf>
      <fill>
        <patternFill>
          <bgColor rgb="FFFF9999"/>
        </patternFill>
      </fill>
    </dxf>
    <dxf>
      <fill>
        <patternFill>
          <bgColor rgb="FFCCFFCC"/>
        </patternFill>
      </fill>
    </dxf>
    <dxf>
      <fill>
        <patternFill>
          <bgColor rgb="FFCCFFCC"/>
        </patternFill>
      </fill>
    </dxf>
    <dxf>
      <fill>
        <patternFill>
          <fgColor theme="0"/>
          <bgColor rgb="FFCCFFCC"/>
        </patternFill>
      </fill>
    </dxf>
    <dxf>
      <fill>
        <patternFill>
          <bgColor rgb="FFFFFFCC"/>
        </patternFill>
      </fill>
    </dxf>
    <dxf>
      <fill>
        <patternFill>
          <bgColor rgb="FFFFFFCC"/>
        </patternFill>
      </fill>
    </dxf>
    <dxf>
      <fill>
        <patternFill>
          <bgColor rgb="FFFFFFCC"/>
        </patternFill>
      </fill>
    </dxf>
    <dxf>
      <fill>
        <patternFill>
          <bgColor rgb="FFFFCCCC"/>
        </patternFill>
      </fill>
    </dxf>
    <dxf>
      <fill>
        <patternFill>
          <bgColor rgb="FFCCFFCC"/>
        </patternFill>
      </fill>
    </dxf>
    <dxf>
      <fill>
        <patternFill>
          <bgColor rgb="FFCCFFCC"/>
        </patternFill>
      </fill>
    </dxf>
    <dxf>
      <fill>
        <patternFill>
          <bgColor rgb="FFCCFFCC"/>
        </patternFill>
      </fill>
    </dxf>
    <dxf>
      <fill>
        <patternFill>
          <bgColor rgb="FFFFFF99"/>
        </patternFill>
      </fill>
    </dxf>
    <dxf>
      <fill>
        <patternFill>
          <bgColor rgb="FFFFFF99"/>
        </patternFill>
      </fill>
    </dxf>
    <dxf>
      <fill>
        <patternFill>
          <bgColor rgb="FFFFCCCC"/>
        </patternFill>
      </fill>
    </dxf>
    <dxf>
      <fill>
        <patternFill>
          <bgColor rgb="FFFF9999"/>
        </patternFill>
      </fill>
    </dxf>
    <dxf>
      <fill>
        <patternFill>
          <bgColor rgb="FFCCFFCC"/>
        </patternFill>
      </fill>
    </dxf>
    <dxf>
      <fill>
        <patternFill>
          <bgColor rgb="FFCCFFCC"/>
        </patternFill>
      </fill>
    </dxf>
    <dxf>
      <fill>
        <patternFill>
          <fgColor theme="0"/>
          <bgColor rgb="FFCCFFCC"/>
        </patternFill>
      </fill>
    </dxf>
    <dxf>
      <fill>
        <patternFill>
          <bgColor rgb="FFFFFFCC"/>
        </patternFill>
      </fill>
    </dxf>
    <dxf>
      <fill>
        <patternFill>
          <bgColor rgb="FFFFFFCC"/>
        </patternFill>
      </fill>
    </dxf>
    <dxf>
      <fill>
        <patternFill>
          <bgColor rgb="FFFFFFCC"/>
        </patternFill>
      </fill>
    </dxf>
    <dxf>
      <fill>
        <patternFill>
          <bgColor rgb="FFFFCCCC"/>
        </patternFill>
      </fill>
    </dxf>
    <dxf>
      <fill>
        <patternFill>
          <bgColor rgb="FFCCFFCC"/>
        </patternFill>
      </fill>
    </dxf>
    <dxf>
      <fill>
        <patternFill>
          <bgColor rgb="FFCCFFCC"/>
        </patternFill>
      </fill>
    </dxf>
    <dxf>
      <fill>
        <patternFill>
          <bgColor rgb="FFCCFFCC"/>
        </patternFill>
      </fill>
    </dxf>
    <dxf>
      <fill>
        <patternFill>
          <bgColor rgb="FFFFFF99"/>
        </patternFill>
      </fill>
    </dxf>
    <dxf>
      <fill>
        <patternFill>
          <bgColor rgb="FFFFFF99"/>
        </patternFill>
      </fill>
    </dxf>
    <dxf>
      <fill>
        <patternFill>
          <bgColor rgb="FFFFCCCC"/>
        </patternFill>
      </fill>
    </dxf>
    <dxf>
      <fill>
        <patternFill>
          <bgColor rgb="FFFF9999"/>
        </patternFill>
      </fill>
    </dxf>
    <dxf>
      <fill>
        <patternFill>
          <bgColor rgb="FFCCFFCC"/>
        </patternFill>
      </fill>
    </dxf>
    <dxf>
      <fill>
        <patternFill>
          <bgColor rgb="FFCCFFCC"/>
        </patternFill>
      </fill>
    </dxf>
    <dxf>
      <fill>
        <patternFill>
          <fgColor theme="0"/>
          <bgColor rgb="FFCCFFCC"/>
        </patternFill>
      </fill>
    </dxf>
    <dxf>
      <fill>
        <patternFill>
          <bgColor rgb="FFFFFFCC"/>
        </patternFill>
      </fill>
    </dxf>
    <dxf>
      <fill>
        <patternFill>
          <bgColor rgb="FFFFFFCC"/>
        </patternFill>
      </fill>
    </dxf>
    <dxf>
      <fill>
        <patternFill>
          <bgColor rgb="FFFFFFCC"/>
        </patternFill>
      </fill>
    </dxf>
    <dxf>
      <fill>
        <patternFill>
          <bgColor rgb="FFFFCCCC"/>
        </patternFill>
      </fill>
    </dxf>
    <dxf>
      <fill>
        <patternFill>
          <bgColor rgb="FFCCFFCC"/>
        </patternFill>
      </fill>
    </dxf>
    <dxf>
      <fill>
        <patternFill>
          <bgColor rgb="FFCCFFCC"/>
        </patternFill>
      </fill>
    </dxf>
    <dxf>
      <fill>
        <patternFill>
          <bgColor rgb="FFCCFFCC"/>
        </patternFill>
      </fill>
    </dxf>
    <dxf>
      <fill>
        <patternFill>
          <bgColor rgb="FFFFFF99"/>
        </patternFill>
      </fill>
    </dxf>
    <dxf>
      <fill>
        <patternFill>
          <bgColor rgb="FFFFFF99"/>
        </patternFill>
      </fill>
    </dxf>
    <dxf>
      <fill>
        <patternFill>
          <bgColor rgb="FFFFCCCC"/>
        </patternFill>
      </fill>
    </dxf>
    <dxf>
      <fill>
        <patternFill>
          <bgColor rgb="FFFF9999"/>
        </patternFill>
      </fill>
    </dxf>
    <dxf>
      <fill>
        <patternFill>
          <bgColor rgb="FFCCFFCC"/>
        </patternFill>
      </fill>
    </dxf>
    <dxf>
      <fill>
        <patternFill>
          <bgColor rgb="FFCCFFCC"/>
        </patternFill>
      </fill>
    </dxf>
    <dxf>
      <fill>
        <patternFill>
          <fgColor theme="0"/>
          <bgColor rgb="FFCCFFCC"/>
        </patternFill>
      </fill>
    </dxf>
    <dxf>
      <fill>
        <patternFill>
          <bgColor rgb="FFFFFFCC"/>
        </patternFill>
      </fill>
    </dxf>
    <dxf>
      <fill>
        <patternFill>
          <bgColor rgb="FFFFFFCC"/>
        </patternFill>
      </fill>
    </dxf>
    <dxf>
      <fill>
        <patternFill>
          <bgColor rgb="FFFFFFCC"/>
        </patternFill>
      </fill>
    </dxf>
    <dxf>
      <fill>
        <patternFill>
          <bgColor rgb="FFFFCCCC"/>
        </patternFill>
      </fill>
    </dxf>
    <dxf>
      <fill>
        <patternFill>
          <bgColor rgb="FFCCFFCC"/>
        </patternFill>
      </fill>
    </dxf>
    <dxf>
      <fill>
        <patternFill>
          <bgColor rgb="FFCCFFCC"/>
        </patternFill>
      </fill>
    </dxf>
    <dxf>
      <fill>
        <patternFill>
          <fgColor theme="0"/>
          <bgColor rgb="FFCCFFCC"/>
        </patternFill>
      </fill>
    </dxf>
    <dxf>
      <fill>
        <patternFill>
          <bgColor rgb="FFFFFFCC"/>
        </patternFill>
      </fill>
    </dxf>
    <dxf>
      <fill>
        <patternFill>
          <bgColor rgb="FFFFFFCC"/>
        </patternFill>
      </fill>
    </dxf>
    <dxf>
      <fill>
        <patternFill>
          <bgColor rgb="FFFFFFCC"/>
        </patternFill>
      </fill>
    </dxf>
    <dxf>
      <fill>
        <patternFill>
          <bgColor rgb="FFFFCCCC"/>
        </patternFill>
      </fill>
    </dxf>
    <dxf>
      <fill>
        <patternFill>
          <bgColor rgb="FFCCFFCC"/>
        </patternFill>
      </fill>
    </dxf>
    <dxf>
      <fill>
        <patternFill>
          <bgColor rgb="FFCCFFCC"/>
        </patternFill>
      </fill>
    </dxf>
    <dxf>
      <fill>
        <patternFill>
          <fgColor theme="0"/>
          <bgColor rgb="FFCCFFCC"/>
        </patternFill>
      </fill>
    </dxf>
    <dxf>
      <fill>
        <patternFill>
          <bgColor rgb="FFFFFFCC"/>
        </patternFill>
      </fill>
    </dxf>
    <dxf>
      <fill>
        <patternFill>
          <bgColor rgb="FFFFFFCC"/>
        </patternFill>
      </fill>
    </dxf>
    <dxf>
      <fill>
        <patternFill>
          <bgColor rgb="FFFFFFCC"/>
        </patternFill>
      </fill>
    </dxf>
    <dxf>
      <fill>
        <patternFill>
          <bgColor rgb="FFFFCCCC"/>
        </patternFill>
      </fill>
    </dxf>
    <dxf>
      <fill>
        <patternFill>
          <bgColor rgb="FFCCFFCC"/>
        </patternFill>
      </fill>
    </dxf>
    <dxf>
      <fill>
        <patternFill>
          <bgColor rgb="FFCCFFCC"/>
        </patternFill>
      </fill>
    </dxf>
    <dxf>
      <fill>
        <patternFill>
          <bgColor rgb="FFCCFFCC"/>
        </patternFill>
      </fill>
    </dxf>
    <dxf>
      <fill>
        <patternFill>
          <bgColor rgb="FFFFFF99"/>
        </patternFill>
      </fill>
    </dxf>
    <dxf>
      <fill>
        <patternFill>
          <bgColor rgb="FFFFFF99"/>
        </patternFill>
      </fill>
    </dxf>
    <dxf>
      <fill>
        <patternFill>
          <bgColor rgb="FFFFCCCC"/>
        </patternFill>
      </fill>
    </dxf>
    <dxf>
      <fill>
        <patternFill>
          <bgColor rgb="FFFF9999"/>
        </patternFill>
      </fill>
    </dxf>
    <dxf>
      <fill>
        <patternFill>
          <bgColor rgb="FFCCFFCC"/>
        </patternFill>
      </fill>
    </dxf>
    <dxf>
      <fill>
        <patternFill>
          <bgColor rgb="FFCCFFCC"/>
        </patternFill>
      </fill>
    </dxf>
    <dxf>
      <fill>
        <patternFill>
          <fgColor theme="0"/>
          <bgColor rgb="FFCCFFCC"/>
        </patternFill>
      </fill>
    </dxf>
    <dxf>
      <fill>
        <patternFill>
          <bgColor rgb="FFFFFFCC"/>
        </patternFill>
      </fill>
    </dxf>
    <dxf>
      <fill>
        <patternFill>
          <bgColor rgb="FFFFFFCC"/>
        </patternFill>
      </fill>
    </dxf>
    <dxf>
      <fill>
        <patternFill>
          <bgColor rgb="FFFFFFCC"/>
        </patternFill>
      </fill>
    </dxf>
    <dxf>
      <fill>
        <patternFill>
          <bgColor rgb="FFFFCCCC"/>
        </patternFill>
      </fill>
    </dxf>
    <dxf>
      <fill>
        <patternFill>
          <bgColor rgb="FFCCFFCC"/>
        </patternFill>
      </fill>
    </dxf>
    <dxf>
      <fill>
        <patternFill>
          <bgColor rgb="FFCCFFCC"/>
        </patternFill>
      </fill>
    </dxf>
    <dxf>
      <fill>
        <patternFill>
          <fgColor theme="0"/>
          <bgColor rgb="FFCCFFCC"/>
        </patternFill>
      </fill>
    </dxf>
    <dxf>
      <fill>
        <patternFill>
          <bgColor rgb="FFFFFFCC"/>
        </patternFill>
      </fill>
    </dxf>
    <dxf>
      <fill>
        <patternFill>
          <bgColor rgb="FFFFFFCC"/>
        </patternFill>
      </fill>
    </dxf>
    <dxf>
      <fill>
        <patternFill>
          <bgColor rgb="FFFFFFCC"/>
        </patternFill>
      </fill>
    </dxf>
    <dxf>
      <fill>
        <patternFill>
          <bgColor rgb="FFFFCCCC"/>
        </patternFill>
      </fill>
    </dxf>
    <dxf>
      <fill>
        <patternFill>
          <bgColor rgb="FFCCFFCC"/>
        </patternFill>
      </fill>
    </dxf>
    <dxf>
      <fill>
        <patternFill>
          <bgColor rgb="FFCCFFCC"/>
        </patternFill>
      </fill>
    </dxf>
    <dxf>
      <fill>
        <patternFill>
          <bgColor rgb="FFCCFFCC"/>
        </patternFill>
      </fill>
    </dxf>
    <dxf>
      <fill>
        <patternFill>
          <bgColor rgb="FFFFFF99"/>
        </patternFill>
      </fill>
    </dxf>
    <dxf>
      <fill>
        <patternFill>
          <bgColor rgb="FFFFFF99"/>
        </patternFill>
      </fill>
    </dxf>
    <dxf>
      <fill>
        <patternFill>
          <bgColor rgb="FFFFCCCC"/>
        </patternFill>
      </fill>
    </dxf>
    <dxf>
      <fill>
        <patternFill>
          <bgColor rgb="FFFF9999"/>
        </patternFill>
      </fill>
    </dxf>
    <dxf>
      <fill>
        <patternFill>
          <bgColor rgb="FFCCFFCC"/>
        </patternFill>
      </fill>
    </dxf>
    <dxf>
      <fill>
        <patternFill>
          <bgColor rgb="FFCCFFCC"/>
        </patternFill>
      </fill>
    </dxf>
    <dxf>
      <fill>
        <patternFill>
          <fgColor theme="0"/>
          <bgColor rgb="FFCCFFCC"/>
        </patternFill>
      </fill>
    </dxf>
    <dxf>
      <fill>
        <patternFill>
          <bgColor rgb="FFFFFFCC"/>
        </patternFill>
      </fill>
    </dxf>
    <dxf>
      <fill>
        <patternFill>
          <bgColor rgb="FFFFFFCC"/>
        </patternFill>
      </fill>
    </dxf>
    <dxf>
      <fill>
        <patternFill>
          <bgColor rgb="FFFFFFCC"/>
        </patternFill>
      </fill>
    </dxf>
    <dxf>
      <fill>
        <patternFill>
          <bgColor rgb="FFFFCCCC"/>
        </patternFill>
      </fill>
    </dxf>
    <dxf>
      <fill>
        <patternFill>
          <bgColor rgb="FFCCFFCC"/>
        </patternFill>
      </fill>
    </dxf>
    <dxf>
      <fill>
        <patternFill>
          <bgColor rgb="FFCCFFCC"/>
        </patternFill>
      </fill>
    </dxf>
    <dxf>
      <fill>
        <patternFill>
          <fgColor theme="0"/>
          <bgColor rgb="FFCCFFCC"/>
        </patternFill>
      </fill>
    </dxf>
    <dxf>
      <fill>
        <patternFill>
          <bgColor rgb="FFFFFFCC"/>
        </patternFill>
      </fill>
    </dxf>
    <dxf>
      <fill>
        <patternFill>
          <bgColor rgb="FFFFFFCC"/>
        </patternFill>
      </fill>
    </dxf>
    <dxf>
      <fill>
        <patternFill>
          <bgColor rgb="FFFFFFCC"/>
        </patternFill>
      </fill>
    </dxf>
    <dxf>
      <fill>
        <patternFill>
          <bgColor rgb="FFFFCCCC"/>
        </patternFill>
      </fill>
    </dxf>
    <dxf>
      <fill>
        <patternFill>
          <bgColor rgb="FFCCFFCC"/>
        </patternFill>
      </fill>
    </dxf>
    <dxf>
      <fill>
        <patternFill>
          <bgColor rgb="FFCCFFCC"/>
        </patternFill>
      </fill>
    </dxf>
    <dxf>
      <fill>
        <patternFill>
          <bgColor rgb="FFCCFFCC"/>
        </patternFill>
      </fill>
    </dxf>
    <dxf>
      <fill>
        <patternFill>
          <bgColor rgb="FFFFFF99"/>
        </patternFill>
      </fill>
    </dxf>
    <dxf>
      <fill>
        <patternFill>
          <bgColor rgb="FFFFFF99"/>
        </patternFill>
      </fill>
    </dxf>
    <dxf>
      <fill>
        <patternFill>
          <bgColor rgb="FFFFCCCC"/>
        </patternFill>
      </fill>
    </dxf>
    <dxf>
      <fill>
        <patternFill>
          <bgColor rgb="FFFF9999"/>
        </patternFill>
      </fill>
    </dxf>
    <dxf>
      <fill>
        <patternFill>
          <bgColor rgb="FFCCFFCC"/>
        </patternFill>
      </fill>
    </dxf>
    <dxf>
      <fill>
        <patternFill>
          <bgColor rgb="FFCCFFCC"/>
        </patternFill>
      </fill>
    </dxf>
    <dxf>
      <fill>
        <patternFill>
          <fgColor theme="0"/>
          <bgColor rgb="FFCCFFCC"/>
        </patternFill>
      </fill>
    </dxf>
    <dxf>
      <fill>
        <patternFill>
          <bgColor rgb="FFFFFFCC"/>
        </patternFill>
      </fill>
    </dxf>
    <dxf>
      <fill>
        <patternFill>
          <bgColor rgb="FFFFFFCC"/>
        </patternFill>
      </fill>
    </dxf>
    <dxf>
      <fill>
        <patternFill>
          <bgColor rgb="FFFFFFCC"/>
        </patternFill>
      </fill>
    </dxf>
    <dxf>
      <fill>
        <patternFill>
          <bgColor rgb="FFFFCCCC"/>
        </patternFill>
      </fill>
    </dxf>
    <dxf>
      <fill>
        <patternFill>
          <bgColor rgb="FFCCFFCC"/>
        </patternFill>
      </fill>
    </dxf>
    <dxf>
      <fill>
        <patternFill>
          <bgColor rgb="FFCCFFCC"/>
        </patternFill>
      </fill>
    </dxf>
    <dxf>
      <fill>
        <patternFill>
          <fgColor theme="0"/>
          <bgColor rgb="FFCCFFCC"/>
        </patternFill>
      </fill>
    </dxf>
    <dxf>
      <fill>
        <patternFill>
          <bgColor rgb="FFFFFFCC"/>
        </patternFill>
      </fill>
    </dxf>
    <dxf>
      <fill>
        <patternFill>
          <bgColor rgb="FFFFFFCC"/>
        </patternFill>
      </fill>
    </dxf>
    <dxf>
      <fill>
        <patternFill>
          <bgColor rgb="FFFFFFCC"/>
        </patternFill>
      </fill>
    </dxf>
    <dxf>
      <fill>
        <patternFill>
          <bgColor rgb="FFFFCCCC"/>
        </patternFill>
      </fill>
    </dxf>
    <dxf>
      <fill>
        <patternFill>
          <bgColor rgb="FFCCFFCC"/>
        </patternFill>
      </fill>
    </dxf>
    <dxf>
      <fill>
        <patternFill>
          <bgColor rgb="FFCCFFCC"/>
        </patternFill>
      </fill>
    </dxf>
    <dxf>
      <fill>
        <patternFill>
          <bgColor rgb="FFCCFFCC"/>
        </patternFill>
      </fill>
    </dxf>
    <dxf>
      <fill>
        <patternFill>
          <bgColor rgb="FFFFFF99"/>
        </patternFill>
      </fill>
    </dxf>
    <dxf>
      <fill>
        <patternFill>
          <bgColor rgb="FFFFFF99"/>
        </patternFill>
      </fill>
    </dxf>
    <dxf>
      <fill>
        <patternFill>
          <bgColor rgb="FFFFCCCC"/>
        </patternFill>
      </fill>
    </dxf>
    <dxf>
      <fill>
        <patternFill>
          <bgColor rgb="FFFF9999"/>
        </patternFill>
      </fill>
    </dxf>
    <dxf>
      <fill>
        <patternFill>
          <bgColor rgb="FFCCFFCC"/>
        </patternFill>
      </fill>
    </dxf>
    <dxf>
      <fill>
        <patternFill>
          <bgColor rgb="FFCCFFCC"/>
        </patternFill>
      </fill>
    </dxf>
    <dxf>
      <fill>
        <patternFill>
          <fgColor theme="0"/>
          <bgColor rgb="FFCCFFCC"/>
        </patternFill>
      </fill>
    </dxf>
    <dxf>
      <fill>
        <patternFill>
          <bgColor rgb="FFFFFFCC"/>
        </patternFill>
      </fill>
    </dxf>
    <dxf>
      <fill>
        <patternFill>
          <bgColor rgb="FFFFFFCC"/>
        </patternFill>
      </fill>
    </dxf>
    <dxf>
      <fill>
        <patternFill>
          <bgColor rgb="FFFFFFCC"/>
        </patternFill>
      </fill>
    </dxf>
    <dxf>
      <fill>
        <patternFill>
          <bgColor rgb="FFFFCCCC"/>
        </patternFill>
      </fill>
    </dxf>
    <dxf>
      <fill>
        <patternFill>
          <bgColor rgb="FFCCFFCC"/>
        </patternFill>
      </fill>
    </dxf>
    <dxf>
      <fill>
        <patternFill>
          <bgColor rgb="FFCCFFCC"/>
        </patternFill>
      </fill>
    </dxf>
    <dxf>
      <fill>
        <patternFill>
          <bgColor rgb="FFCCFFCC"/>
        </patternFill>
      </fill>
    </dxf>
    <dxf>
      <fill>
        <patternFill>
          <bgColor rgb="FFFFFF99"/>
        </patternFill>
      </fill>
    </dxf>
    <dxf>
      <fill>
        <patternFill>
          <bgColor rgb="FFFFFF99"/>
        </patternFill>
      </fill>
    </dxf>
    <dxf>
      <fill>
        <patternFill>
          <bgColor rgb="FFFFCCCC"/>
        </patternFill>
      </fill>
    </dxf>
    <dxf>
      <fill>
        <patternFill>
          <bgColor rgb="FFFF9999"/>
        </patternFill>
      </fill>
    </dxf>
    <dxf>
      <fill>
        <patternFill>
          <bgColor rgb="FFCCFFCC"/>
        </patternFill>
      </fill>
    </dxf>
    <dxf>
      <fill>
        <patternFill>
          <bgColor rgb="FFCCFFCC"/>
        </patternFill>
      </fill>
    </dxf>
    <dxf>
      <fill>
        <patternFill>
          <fgColor theme="0"/>
          <bgColor rgb="FFCCFFCC"/>
        </patternFill>
      </fill>
    </dxf>
    <dxf>
      <fill>
        <patternFill>
          <bgColor rgb="FFFFFFCC"/>
        </patternFill>
      </fill>
    </dxf>
    <dxf>
      <fill>
        <patternFill>
          <bgColor rgb="FFFFFFCC"/>
        </patternFill>
      </fill>
    </dxf>
    <dxf>
      <fill>
        <patternFill>
          <bgColor rgb="FFFFFFCC"/>
        </patternFill>
      </fill>
    </dxf>
    <dxf>
      <fill>
        <patternFill>
          <bgColor rgb="FFFFCCCC"/>
        </patternFill>
      </fill>
    </dxf>
    <dxf>
      <fill>
        <patternFill>
          <bgColor rgb="FFCCFFCC"/>
        </patternFill>
      </fill>
    </dxf>
    <dxf>
      <fill>
        <patternFill>
          <bgColor rgb="FFCCFFCC"/>
        </patternFill>
      </fill>
    </dxf>
    <dxf>
      <fill>
        <patternFill>
          <bgColor rgb="FFCCFFCC"/>
        </patternFill>
      </fill>
    </dxf>
    <dxf>
      <fill>
        <patternFill>
          <bgColor rgb="FFFFFF99"/>
        </patternFill>
      </fill>
    </dxf>
    <dxf>
      <fill>
        <patternFill>
          <bgColor rgb="FFFFFF99"/>
        </patternFill>
      </fill>
    </dxf>
    <dxf>
      <fill>
        <patternFill>
          <bgColor rgb="FFFFCCCC"/>
        </patternFill>
      </fill>
    </dxf>
    <dxf>
      <fill>
        <patternFill>
          <bgColor rgb="FFFF9999"/>
        </patternFill>
      </fill>
    </dxf>
    <dxf>
      <fill>
        <patternFill>
          <bgColor rgb="FFCCFFCC"/>
        </patternFill>
      </fill>
    </dxf>
    <dxf>
      <fill>
        <patternFill>
          <bgColor rgb="FFCCFFCC"/>
        </patternFill>
      </fill>
    </dxf>
    <dxf>
      <fill>
        <patternFill>
          <bgColor rgb="FFCCFFCC"/>
        </patternFill>
      </fill>
    </dxf>
    <dxf>
      <fill>
        <patternFill>
          <bgColor rgb="FFFFFF99"/>
        </patternFill>
      </fill>
    </dxf>
    <dxf>
      <fill>
        <patternFill>
          <bgColor rgb="FFFFFF99"/>
        </patternFill>
      </fill>
    </dxf>
    <dxf>
      <fill>
        <patternFill>
          <bgColor rgb="FFFFCCCC"/>
        </patternFill>
      </fill>
    </dxf>
    <dxf>
      <fill>
        <patternFill>
          <bgColor rgb="FFFF9999"/>
        </patternFill>
      </fill>
    </dxf>
    <dxf>
      <fill>
        <patternFill>
          <bgColor rgb="FFCCFFCC"/>
        </patternFill>
      </fill>
    </dxf>
    <dxf>
      <fill>
        <patternFill>
          <bgColor rgb="FFCCFFCC"/>
        </patternFill>
      </fill>
    </dxf>
    <dxf>
      <fill>
        <patternFill>
          <fgColor theme="0"/>
          <bgColor rgb="FFCCFFCC"/>
        </patternFill>
      </fill>
    </dxf>
    <dxf>
      <fill>
        <patternFill>
          <bgColor rgb="FFFFFFCC"/>
        </patternFill>
      </fill>
    </dxf>
    <dxf>
      <fill>
        <patternFill>
          <bgColor rgb="FFFFFFCC"/>
        </patternFill>
      </fill>
    </dxf>
    <dxf>
      <fill>
        <patternFill>
          <bgColor rgb="FFFFFFCC"/>
        </patternFill>
      </fill>
    </dxf>
    <dxf>
      <fill>
        <patternFill>
          <bgColor rgb="FFFFCCCC"/>
        </patternFill>
      </fill>
    </dxf>
    <dxf>
      <fill>
        <patternFill>
          <bgColor rgb="FFCCFFCC"/>
        </patternFill>
      </fill>
    </dxf>
    <dxf>
      <fill>
        <patternFill>
          <bgColor rgb="FFCCFFCC"/>
        </patternFill>
      </fill>
    </dxf>
    <dxf>
      <fill>
        <patternFill>
          <bgColor rgb="FFCCFFCC"/>
        </patternFill>
      </fill>
    </dxf>
    <dxf>
      <fill>
        <patternFill>
          <bgColor rgb="FFFFFF99"/>
        </patternFill>
      </fill>
    </dxf>
    <dxf>
      <fill>
        <patternFill>
          <bgColor rgb="FFFFFF99"/>
        </patternFill>
      </fill>
    </dxf>
    <dxf>
      <fill>
        <patternFill>
          <bgColor rgb="FFFFCCCC"/>
        </patternFill>
      </fill>
    </dxf>
    <dxf>
      <fill>
        <patternFill>
          <bgColor rgb="FFFF9999"/>
        </patternFill>
      </fill>
    </dxf>
    <dxf>
      <fill>
        <patternFill>
          <bgColor rgb="FFCCFFCC"/>
        </patternFill>
      </fill>
    </dxf>
    <dxf>
      <fill>
        <patternFill>
          <bgColor rgb="FFCCFFCC"/>
        </patternFill>
      </fill>
    </dxf>
    <dxf>
      <fill>
        <patternFill>
          <fgColor theme="0"/>
          <bgColor rgb="FFCCFFCC"/>
        </patternFill>
      </fill>
    </dxf>
    <dxf>
      <fill>
        <patternFill>
          <bgColor rgb="FFFFFFCC"/>
        </patternFill>
      </fill>
    </dxf>
    <dxf>
      <fill>
        <patternFill>
          <bgColor rgb="FFFFFFCC"/>
        </patternFill>
      </fill>
    </dxf>
    <dxf>
      <fill>
        <patternFill>
          <bgColor rgb="FFFFFFCC"/>
        </patternFill>
      </fill>
    </dxf>
    <dxf>
      <fill>
        <patternFill>
          <bgColor rgb="FFFFCCCC"/>
        </patternFill>
      </fill>
    </dxf>
    <dxf>
      <fill>
        <patternFill>
          <bgColor rgb="FFCCFFCC"/>
        </patternFill>
      </fill>
    </dxf>
    <dxf>
      <fill>
        <patternFill>
          <bgColor rgb="FFCCFFCC"/>
        </patternFill>
      </fill>
    </dxf>
    <dxf>
      <fill>
        <patternFill>
          <bgColor rgb="FFCCFFCC"/>
        </patternFill>
      </fill>
    </dxf>
    <dxf>
      <fill>
        <patternFill>
          <bgColor rgb="FFFFFF99"/>
        </patternFill>
      </fill>
    </dxf>
    <dxf>
      <fill>
        <patternFill>
          <bgColor rgb="FFFFFF99"/>
        </patternFill>
      </fill>
    </dxf>
    <dxf>
      <fill>
        <patternFill>
          <bgColor rgb="FFFFCCCC"/>
        </patternFill>
      </fill>
    </dxf>
    <dxf>
      <fill>
        <patternFill>
          <bgColor rgb="FFFF9999"/>
        </patternFill>
      </fill>
    </dxf>
    <dxf>
      <fill>
        <patternFill>
          <bgColor rgb="FFCCFFCC"/>
        </patternFill>
      </fill>
    </dxf>
    <dxf>
      <fill>
        <patternFill>
          <bgColor rgb="FFCCFFCC"/>
        </patternFill>
      </fill>
    </dxf>
    <dxf>
      <fill>
        <patternFill>
          <fgColor theme="0"/>
          <bgColor rgb="FFCCFFCC"/>
        </patternFill>
      </fill>
    </dxf>
    <dxf>
      <fill>
        <patternFill>
          <bgColor rgb="FFFFFFCC"/>
        </patternFill>
      </fill>
    </dxf>
    <dxf>
      <fill>
        <patternFill>
          <bgColor rgb="FFFFFFCC"/>
        </patternFill>
      </fill>
    </dxf>
    <dxf>
      <fill>
        <patternFill>
          <bgColor rgb="FFFFFFCC"/>
        </patternFill>
      </fill>
    </dxf>
    <dxf>
      <fill>
        <patternFill>
          <bgColor rgb="FFFFCCCC"/>
        </patternFill>
      </fill>
    </dxf>
    <dxf>
      <fill>
        <patternFill>
          <bgColor rgb="FFCCFFCC"/>
        </patternFill>
      </fill>
    </dxf>
    <dxf>
      <fill>
        <patternFill>
          <bgColor rgb="FFCCFFCC"/>
        </patternFill>
      </fill>
    </dxf>
    <dxf>
      <fill>
        <patternFill>
          <bgColor rgb="FFCCFFCC"/>
        </patternFill>
      </fill>
    </dxf>
    <dxf>
      <fill>
        <patternFill>
          <bgColor rgb="FFFFFF99"/>
        </patternFill>
      </fill>
    </dxf>
    <dxf>
      <fill>
        <patternFill>
          <bgColor rgb="FFFFFF99"/>
        </patternFill>
      </fill>
    </dxf>
    <dxf>
      <fill>
        <patternFill>
          <bgColor rgb="FFFFCCCC"/>
        </patternFill>
      </fill>
    </dxf>
    <dxf>
      <fill>
        <patternFill>
          <bgColor rgb="FFFF9999"/>
        </patternFill>
      </fill>
    </dxf>
    <dxf>
      <fill>
        <patternFill>
          <bgColor rgb="FFCCFFCC"/>
        </patternFill>
      </fill>
    </dxf>
    <dxf>
      <fill>
        <patternFill>
          <bgColor rgb="FFCCFFCC"/>
        </patternFill>
      </fill>
    </dxf>
    <dxf>
      <fill>
        <patternFill>
          <fgColor theme="0"/>
          <bgColor rgb="FFCCFFCC"/>
        </patternFill>
      </fill>
    </dxf>
    <dxf>
      <fill>
        <patternFill>
          <bgColor rgb="FFFFFFCC"/>
        </patternFill>
      </fill>
    </dxf>
    <dxf>
      <fill>
        <patternFill>
          <bgColor rgb="FFFFFFCC"/>
        </patternFill>
      </fill>
    </dxf>
    <dxf>
      <fill>
        <patternFill>
          <bgColor rgb="FFFFFFCC"/>
        </patternFill>
      </fill>
    </dxf>
    <dxf>
      <fill>
        <patternFill>
          <bgColor rgb="FFFFCCCC"/>
        </patternFill>
      </fill>
    </dxf>
    <dxf>
      <fill>
        <patternFill>
          <bgColor rgb="FFCCFFCC"/>
        </patternFill>
      </fill>
    </dxf>
    <dxf>
      <fill>
        <patternFill>
          <bgColor rgb="FFCCFFCC"/>
        </patternFill>
      </fill>
    </dxf>
    <dxf>
      <fill>
        <patternFill>
          <fgColor theme="0"/>
          <bgColor rgb="FFCCFFCC"/>
        </patternFill>
      </fill>
    </dxf>
    <dxf>
      <fill>
        <patternFill>
          <bgColor rgb="FFFFFFCC"/>
        </patternFill>
      </fill>
    </dxf>
    <dxf>
      <fill>
        <patternFill>
          <bgColor rgb="FFFFFFCC"/>
        </patternFill>
      </fill>
    </dxf>
    <dxf>
      <fill>
        <patternFill>
          <bgColor rgb="FFFFFFCC"/>
        </patternFill>
      </fill>
    </dxf>
    <dxf>
      <fill>
        <patternFill>
          <bgColor rgb="FFFFCCCC"/>
        </patternFill>
      </fill>
    </dxf>
    <dxf>
      <fill>
        <patternFill>
          <bgColor rgb="FFCCFFCC"/>
        </patternFill>
      </fill>
    </dxf>
    <dxf>
      <fill>
        <patternFill>
          <bgColor rgb="FFCCFFCC"/>
        </patternFill>
      </fill>
    </dxf>
    <dxf>
      <fill>
        <patternFill>
          <fgColor theme="0"/>
          <bgColor rgb="FFCCFFCC"/>
        </patternFill>
      </fill>
    </dxf>
    <dxf>
      <fill>
        <patternFill>
          <bgColor rgb="FFFFFFCC"/>
        </patternFill>
      </fill>
    </dxf>
    <dxf>
      <fill>
        <patternFill>
          <bgColor rgb="FFFFFFCC"/>
        </patternFill>
      </fill>
    </dxf>
    <dxf>
      <fill>
        <patternFill>
          <bgColor rgb="FFFFFFCC"/>
        </patternFill>
      </fill>
    </dxf>
    <dxf>
      <fill>
        <patternFill>
          <bgColor rgb="FFFFCCCC"/>
        </patternFill>
      </fill>
    </dxf>
    <dxf>
      <fill>
        <patternFill>
          <bgColor rgb="FFCCFFCC"/>
        </patternFill>
      </fill>
    </dxf>
    <dxf>
      <fill>
        <patternFill>
          <bgColor rgb="FFCCFFCC"/>
        </patternFill>
      </fill>
    </dxf>
    <dxf>
      <fill>
        <patternFill>
          <fgColor theme="0"/>
          <bgColor rgb="FFCCFFCC"/>
        </patternFill>
      </fill>
    </dxf>
    <dxf>
      <fill>
        <patternFill>
          <bgColor rgb="FFFFFFCC"/>
        </patternFill>
      </fill>
    </dxf>
    <dxf>
      <fill>
        <patternFill>
          <bgColor rgb="FFFFFFCC"/>
        </patternFill>
      </fill>
    </dxf>
    <dxf>
      <fill>
        <patternFill>
          <bgColor rgb="FFFFFFCC"/>
        </patternFill>
      </fill>
    </dxf>
    <dxf>
      <fill>
        <patternFill>
          <bgColor rgb="FFFFCCCC"/>
        </patternFill>
      </fill>
    </dxf>
    <dxf>
      <fill>
        <patternFill>
          <bgColor rgb="FFCCFFCC"/>
        </patternFill>
      </fill>
    </dxf>
    <dxf>
      <fill>
        <patternFill>
          <bgColor rgb="FFCCFFCC"/>
        </patternFill>
      </fill>
    </dxf>
    <dxf>
      <fill>
        <patternFill>
          <bgColor rgb="FFCCFFCC"/>
        </patternFill>
      </fill>
    </dxf>
    <dxf>
      <fill>
        <patternFill>
          <bgColor rgb="FFFFFF99"/>
        </patternFill>
      </fill>
    </dxf>
    <dxf>
      <fill>
        <patternFill>
          <bgColor rgb="FFFFFF99"/>
        </patternFill>
      </fill>
    </dxf>
    <dxf>
      <fill>
        <patternFill>
          <bgColor rgb="FFFFCCCC"/>
        </patternFill>
      </fill>
    </dxf>
    <dxf>
      <fill>
        <patternFill>
          <bgColor rgb="FFFF9999"/>
        </patternFill>
      </fill>
    </dxf>
    <dxf>
      <fill>
        <patternFill>
          <bgColor rgb="FFCCFFCC"/>
        </patternFill>
      </fill>
    </dxf>
    <dxf>
      <fill>
        <patternFill>
          <bgColor rgb="FFCCFFCC"/>
        </patternFill>
      </fill>
    </dxf>
    <dxf>
      <fill>
        <patternFill>
          <fgColor theme="0"/>
          <bgColor rgb="FFCCFFCC"/>
        </patternFill>
      </fill>
    </dxf>
    <dxf>
      <fill>
        <patternFill>
          <bgColor rgb="FFFFFFCC"/>
        </patternFill>
      </fill>
    </dxf>
    <dxf>
      <fill>
        <patternFill>
          <bgColor rgb="FFFFFFCC"/>
        </patternFill>
      </fill>
    </dxf>
    <dxf>
      <fill>
        <patternFill>
          <bgColor rgb="FFFFFFCC"/>
        </patternFill>
      </fill>
    </dxf>
    <dxf>
      <fill>
        <patternFill>
          <bgColor rgb="FFFFCCCC"/>
        </patternFill>
      </fill>
    </dxf>
    <dxf>
      <fill>
        <patternFill>
          <bgColor rgb="FFCCFFCC"/>
        </patternFill>
      </fill>
    </dxf>
    <dxf>
      <fill>
        <patternFill>
          <bgColor rgb="FFCCFFCC"/>
        </patternFill>
      </fill>
    </dxf>
    <dxf>
      <fill>
        <patternFill>
          <fgColor theme="0"/>
          <bgColor rgb="FFCCFFCC"/>
        </patternFill>
      </fill>
    </dxf>
    <dxf>
      <fill>
        <patternFill>
          <bgColor rgb="FFFFFFCC"/>
        </patternFill>
      </fill>
    </dxf>
    <dxf>
      <fill>
        <patternFill>
          <bgColor rgb="FFFFFFCC"/>
        </patternFill>
      </fill>
    </dxf>
    <dxf>
      <fill>
        <patternFill>
          <bgColor rgb="FFFFFFCC"/>
        </patternFill>
      </fill>
    </dxf>
    <dxf>
      <fill>
        <patternFill>
          <bgColor rgb="FFFFCCCC"/>
        </patternFill>
      </fill>
    </dxf>
    <dxf>
      <fill>
        <patternFill>
          <bgColor rgb="FFCCFFCC"/>
        </patternFill>
      </fill>
    </dxf>
    <dxf>
      <fill>
        <patternFill>
          <bgColor rgb="FFCCFFCC"/>
        </patternFill>
      </fill>
    </dxf>
    <dxf>
      <fill>
        <patternFill>
          <bgColor rgb="FFCCFFCC"/>
        </patternFill>
      </fill>
    </dxf>
    <dxf>
      <fill>
        <patternFill>
          <bgColor rgb="FFFFFF99"/>
        </patternFill>
      </fill>
    </dxf>
    <dxf>
      <fill>
        <patternFill>
          <bgColor rgb="FFFFFF99"/>
        </patternFill>
      </fill>
    </dxf>
    <dxf>
      <fill>
        <patternFill>
          <bgColor rgb="FFFFCCCC"/>
        </patternFill>
      </fill>
    </dxf>
    <dxf>
      <fill>
        <patternFill>
          <bgColor rgb="FFFF9999"/>
        </patternFill>
      </fill>
    </dxf>
    <dxf>
      <fill>
        <patternFill>
          <bgColor rgb="FFCCFFCC"/>
        </patternFill>
      </fill>
    </dxf>
    <dxf>
      <fill>
        <patternFill>
          <bgColor rgb="FFCCFFCC"/>
        </patternFill>
      </fill>
    </dxf>
    <dxf>
      <fill>
        <patternFill>
          <fgColor theme="0"/>
          <bgColor rgb="FFCCFFCC"/>
        </patternFill>
      </fill>
    </dxf>
    <dxf>
      <fill>
        <patternFill>
          <bgColor rgb="FFFFFFCC"/>
        </patternFill>
      </fill>
    </dxf>
    <dxf>
      <fill>
        <patternFill>
          <bgColor rgb="FFFFFFCC"/>
        </patternFill>
      </fill>
    </dxf>
    <dxf>
      <fill>
        <patternFill>
          <bgColor rgb="FFFFFFCC"/>
        </patternFill>
      </fill>
    </dxf>
    <dxf>
      <fill>
        <patternFill>
          <bgColor rgb="FFFFCCCC"/>
        </patternFill>
      </fill>
    </dxf>
    <dxf>
      <fill>
        <patternFill>
          <bgColor rgb="FFCCFFCC"/>
        </patternFill>
      </fill>
    </dxf>
    <dxf>
      <fill>
        <patternFill>
          <bgColor rgb="FFCCFFCC"/>
        </patternFill>
      </fill>
    </dxf>
    <dxf>
      <fill>
        <patternFill>
          <fgColor theme="0"/>
          <bgColor rgb="FFCCFFCC"/>
        </patternFill>
      </fill>
    </dxf>
    <dxf>
      <fill>
        <patternFill>
          <bgColor rgb="FFFFFFCC"/>
        </patternFill>
      </fill>
    </dxf>
    <dxf>
      <fill>
        <patternFill>
          <bgColor rgb="FFFFFFCC"/>
        </patternFill>
      </fill>
    </dxf>
    <dxf>
      <fill>
        <patternFill>
          <bgColor rgb="FFFFFFCC"/>
        </patternFill>
      </fill>
    </dxf>
    <dxf>
      <fill>
        <patternFill>
          <bgColor rgb="FFFFCCCC"/>
        </patternFill>
      </fill>
    </dxf>
    <dxf>
      <fill>
        <patternFill>
          <bgColor rgb="FFCCFFCC"/>
        </patternFill>
      </fill>
    </dxf>
    <dxf>
      <fill>
        <patternFill>
          <bgColor rgb="FFCCFFCC"/>
        </patternFill>
      </fill>
    </dxf>
    <dxf>
      <fill>
        <patternFill>
          <fgColor theme="0"/>
          <bgColor rgb="FFCCFFCC"/>
        </patternFill>
      </fill>
    </dxf>
    <dxf>
      <fill>
        <patternFill>
          <bgColor rgb="FFFFFFCC"/>
        </patternFill>
      </fill>
    </dxf>
    <dxf>
      <fill>
        <patternFill>
          <bgColor rgb="FFFFFFCC"/>
        </patternFill>
      </fill>
    </dxf>
    <dxf>
      <fill>
        <patternFill>
          <bgColor rgb="FFFFFFCC"/>
        </patternFill>
      </fill>
    </dxf>
    <dxf>
      <fill>
        <patternFill>
          <bgColor rgb="FFFFCCCC"/>
        </patternFill>
      </fill>
    </dxf>
    <dxf>
      <fill>
        <patternFill>
          <bgColor rgb="FFCCFFCC"/>
        </patternFill>
      </fill>
    </dxf>
    <dxf>
      <fill>
        <patternFill>
          <bgColor rgb="FFCCFFCC"/>
        </patternFill>
      </fill>
    </dxf>
    <dxf>
      <fill>
        <patternFill>
          <fgColor theme="0"/>
          <bgColor rgb="FFCCFFCC"/>
        </patternFill>
      </fill>
    </dxf>
    <dxf>
      <fill>
        <patternFill>
          <bgColor rgb="FFFFFFCC"/>
        </patternFill>
      </fill>
    </dxf>
    <dxf>
      <fill>
        <patternFill>
          <bgColor rgb="FFFFFFCC"/>
        </patternFill>
      </fill>
    </dxf>
    <dxf>
      <fill>
        <patternFill>
          <bgColor rgb="FFFFFFCC"/>
        </patternFill>
      </fill>
    </dxf>
    <dxf>
      <fill>
        <patternFill>
          <bgColor rgb="FFFFCCCC"/>
        </patternFill>
      </fill>
    </dxf>
    <dxf>
      <fill>
        <patternFill>
          <bgColor rgb="FFCCFFCC"/>
        </patternFill>
      </fill>
    </dxf>
    <dxf>
      <fill>
        <patternFill>
          <bgColor rgb="FFCCFFCC"/>
        </patternFill>
      </fill>
    </dxf>
    <dxf>
      <fill>
        <patternFill>
          <bgColor rgb="FFCCFFCC"/>
        </patternFill>
      </fill>
    </dxf>
    <dxf>
      <fill>
        <patternFill>
          <bgColor rgb="FFFFFF99"/>
        </patternFill>
      </fill>
    </dxf>
    <dxf>
      <fill>
        <patternFill>
          <bgColor rgb="FFFFFF99"/>
        </patternFill>
      </fill>
    </dxf>
    <dxf>
      <fill>
        <patternFill>
          <bgColor rgb="FFFFCCCC"/>
        </patternFill>
      </fill>
    </dxf>
    <dxf>
      <fill>
        <patternFill>
          <bgColor rgb="FFFF9999"/>
        </patternFill>
      </fill>
    </dxf>
    <dxf>
      <fill>
        <patternFill>
          <bgColor rgb="FFCCFFCC"/>
        </patternFill>
      </fill>
    </dxf>
    <dxf>
      <fill>
        <patternFill>
          <bgColor rgb="FFCCFFCC"/>
        </patternFill>
      </fill>
    </dxf>
    <dxf>
      <fill>
        <patternFill>
          <fgColor theme="0"/>
          <bgColor rgb="FFCCFFCC"/>
        </patternFill>
      </fill>
    </dxf>
    <dxf>
      <fill>
        <patternFill>
          <bgColor rgb="FFFFFFCC"/>
        </patternFill>
      </fill>
    </dxf>
    <dxf>
      <fill>
        <patternFill>
          <bgColor rgb="FFFFFFCC"/>
        </patternFill>
      </fill>
    </dxf>
    <dxf>
      <fill>
        <patternFill>
          <bgColor rgb="FFFFFFCC"/>
        </patternFill>
      </fill>
    </dxf>
    <dxf>
      <fill>
        <patternFill>
          <bgColor rgb="FFFFCCCC"/>
        </patternFill>
      </fill>
    </dxf>
    <dxf>
      <fill>
        <patternFill>
          <bgColor rgb="FFCCFFCC"/>
        </patternFill>
      </fill>
    </dxf>
    <dxf>
      <fill>
        <patternFill>
          <bgColor rgb="FFCCFFCC"/>
        </patternFill>
      </fill>
    </dxf>
    <dxf>
      <fill>
        <patternFill>
          <fgColor theme="0"/>
          <bgColor rgb="FFCCFFCC"/>
        </patternFill>
      </fill>
    </dxf>
    <dxf>
      <fill>
        <patternFill>
          <bgColor rgb="FFFFFFCC"/>
        </patternFill>
      </fill>
    </dxf>
    <dxf>
      <fill>
        <patternFill>
          <bgColor rgb="FFFFFFCC"/>
        </patternFill>
      </fill>
    </dxf>
    <dxf>
      <fill>
        <patternFill>
          <bgColor rgb="FFFFFFCC"/>
        </patternFill>
      </fill>
    </dxf>
    <dxf>
      <fill>
        <patternFill>
          <bgColor rgb="FFFFCCCC"/>
        </patternFill>
      </fill>
    </dxf>
    <dxf>
      <fill>
        <patternFill>
          <bgColor rgb="FFCCFFCC"/>
        </patternFill>
      </fill>
    </dxf>
    <dxf>
      <fill>
        <patternFill>
          <bgColor rgb="FFCCFFCC"/>
        </patternFill>
      </fill>
    </dxf>
    <dxf>
      <fill>
        <patternFill>
          <fgColor theme="0"/>
          <bgColor rgb="FFCCFFCC"/>
        </patternFill>
      </fill>
    </dxf>
    <dxf>
      <fill>
        <patternFill>
          <bgColor rgb="FFFFFFCC"/>
        </patternFill>
      </fill>
    </dxf>
    <dxf>
      <fill>
        <patternFill>
          <bgColor rgb="FFFFFFCC"/>
        </patternFill>
      </fill>
    </dxf>
    <dxf>
      <fill>
        <patternFill>
          <bgColor rgb="FFFFFFCC"/>
        </patternFill>
      </fill>
    </dxf>
    <dxf>
      <fill>
        <patternFill>
          <bgColor rgb="FFFFCCCC"/>
        </patternFill>
      </fill>
    </dxf>
    <dxf>
      <fill>
        <patternFill>
          <bgColor rgb="FFCCFFCC"/>
        </patternFill>
      </fill>
    </dxf>
    <dxf>
      <fill>
        <patternFill>
          <bgColor rgb="FFCCFFCC"/>
        </patternFill>
      </fill>
    </dxf>
    <dxf>
      <fill>
        <patternFill>
          <fgColor theme="0"/>
          <bgColor rgb="FFCCFFCC"/>
        </patternFill>
      </fill>
    </dxf>
    <dxf>
      <fill>
        <patternFill>
          <bgColor rgb="FFFFFFCC"/>
        </patternFill>
      </fill>
    </dxf>
    <dxf>
      <fill>
        <patternFill>
          <bgColor rgb="FFFFFFCC"/>
        </patternFill>
      </fill>
    </dxf>
    <dxf>
      <fill>
        <patternFill>
          <bgColor rgb="FFFFFFCC"/>
        </patternFill>
      </fill>
    </dxf>
    <dxf>
      <fill>
        <patternFill>
          <bgColor rgb="FFFFCCCC"/>
        </patternFill>
      </fill>
    </dxf>
    <dxf>
      <fill>
        <patternFill>
          <bgColor rgb="FFCCFFCC"/>
        </patternFill>
      </fill>
    </dxf>
    <dxf>
      <fill>
        <patternFill>
          <bgColor rgb="FFCCFFCC"/>
        </patternFill>
      </fill>
    </dxf>
    <dxf>
      <fill>
        <patternFill>
          <bgColor rgb="FFCCFFCC"/>
        </patternFill>
      </fill>
    </dxf>
    <dxf>
      <fill>
        <patternFill>
          <bgColor rgb="FFFFFF99"/>
        </patternFill>
      </fill>
    </dxf>
    <dxf>
      <fill>
        <patternFill>
          <bgColor rgb="FFFFFF99"/>
        </patternFill>
      </fill>
    </dxf>
    <dxf>
      <fill>
        <patternFill>
          <bgColor rgb="FFFFCCCC"/>
        </patternFill>
      </fill>
    </dxf>
    <dxf>
      <fill>
        <patternFill>
          <bgColor rgb="FFFF9999"/>
        </patternFill>
      </fill>
    </dxf>
    <dxf>
      <fill>
        <patternFill>
          <bgColor rgb="FFCCFFCC"/>
        </patternFill>
      </fill>
    </dxf>
    <dxf>
      <fill>
        <patternFill>
          <bgColor rgb="FFCCFFCC"/>
        </patternFill>
      </fill>
    </dxf>
    <dxf>
      <fill>
        <patternFill>
          <bgColor rgb="FFCCFFCC"/>
        </patternFill>
      </fill>
    </dxf>
    <dxf>
      <fill>
        <patternFill>
          <bgColor rgb="FFFFFF99"/>
        </patternFill>
      </fill>
    </dxf>
    <dxf>
      <fill>
        <patternFill>
          <bgColor rgb="FFFFFF99"/>
        </patternFill>
      </fill>
    </dxf>
    <dxf>
      <fill>
        <patternFill>
          <bgColor rgb="FFFFCCCC"/>
        </patternFill>
      </fill>
    </dxf>
    <dxf>
      <fill>
        <patternFill>
          <bgColor rgb="FFFF9999"/>
        </patternFill>
      </fill>
    </dxf>
    <dxf>
      <fill>
        <patternFill>
          <bgColor rgb="FFCCFFCC"/>
        </patternFill>
      </fill>
    </dxf>
    <dxf>
      <fill>
        <patternFill>
          <bgColor rgb="FFCCFFCC"/>
        </patternFill>
      </fill>
    </dxf>
    <dxf>
      <fill>
        <patternFill>
          <fgColor theme="0"/>
          <bgColor rgb="FFCCFFCC"/>
        </patternFill>
      </fill>
    </dxf>
    <dxf>
      <fill>
        <patternFill>
          <bgColor rgb="FFFFFFCC"/>
        </patternFill>
      </fill>
    </dxf>
    <dxf>
      <fill>
        <patternFill>
          <bgColor rgb="FFFFFFCC"/>
        </patternFill>
      </fill>
    </dxf>
    <dxf>
      <fill>
        <patternFill>
          <bgColor rgb="FFFFFFCC"/>
        </patternFill>
      </fill>
    </dxf>
    <dxf>
      <fill>
        <patternFill>
          <bgColor rgb="FFFFCCCC"/>
        </patternFill>
      </fill>
    </dxf>
    <dxf>
      <fill>
        <patternFill>
          <bgColor rgb="FFCCFFCC"/>
        </patternFill>
      </fill>
    </dxf>
    <dxf>
      <fill>
        <patternFill>
          <bgColor rgb="FFCCFFCC"/>
        </patternFill>
      </fill>
    </dxf>
    <dxf>
      <fill>
        <patternFill>
          <fgColor theme="0"/>
          <bgColor rgb="FFCCFFCC"/>
        </patternFill>
      </fill>
    </dxf>
    <dxf>
      <fill>
        <patternFill>
          <bgColor rgb="FFFFFFCC"/>
        </patternFill>
      </fill>
    </dxf>
    <dxf>
      <fill>
        <patternFill>
          <bgColor rgb="FFFFFFCC"/>
        </patternFill>
      </fill>
    </dxf>
    <dxf>
      <fill>
        <patternFill>
          <bgColor rgb="FFFFFFCC"/>
        </patternFill>
      </fill>
    </dxf>
    <dxf>
      <fill>
        <patternFill>
          <bgColor rgb="FFFFCCCC"/>
        </patternFill>
      </fill>
    </dxf>
    <dxf>
      <fill>
        <patternFill>
          <bgColor rgb="FFCCFFCC"/>
        </patternFill>
      </fill>
    </dxf>
    <dxf>
      <fill>
        <patternFill>
          <bgColor rgb="FFCCFFCC"/>
        </patternFill>
      </fill>
    </dxf>
    <dxf>
      <fill>
        <patternFill>
          <fgColor theme="0"/>
          <bgColor rgb="FFCCFFCC"/>
        </patternFill>
      </fill>
    </dxf>
    <dxf>
      <fill>
        <patternFill>
          <bgColor rgb="FFFFFFCC"/>
        </patternFill>
      </fill>
    </dxf>
    <dxf>
      <fill>
        <patternFill>
          <bgColor rgb="FFFFFFCC"/>
        </patternFill>
      </fill>
    </dxf>
    <dxf>
      <fill>
        <patternFill>
          <bgColor rgb="FFFFFFCC"/>
        </patternFill>
      </fill>
    </dxf>
    <dxf>
      <fill>
        <patternFill>
          <bgColor rgb="FFFFCCCC"/>
        </patternFill>
      </fill>
    </dxf>
    <dxf>
      <fill>
        <patternFill>
          <bgColor rgb="FFCCFFCC"/>
        </patternFill>
      </fill>
    </dxf>
    <dxf>
      <fill>
        <patternFill>
          <bgColor rgb="FFCCFFCC"/>
        </patternFill>
      </fill>
    </dxf>
    <dxf>
      <fill>
        <patternFill>
          <bgColor rgb="FFCCFFCC"/>
        </patternFill>
      </fill>
    </dxf>
    <dxf>
      <fill>
        <patternFill>
          <bgColor rgb="FFFFFF99"/>
        </patternFill>
      </fill>
    </dxf>
    <dxf>
      <fill>
        <patternFill>
          <bgColor rgb="FFFFFF99"/>
        </patternFill>
      </fill>
    </dxf>
    <dxf>
      <fill>
        <patternFill>
          <bgColor rgb="FFFFCCCC"/>
        </patternFill>
      </fill>
    </dxf>
    <dxf>
      <fill>
        <patternFill>
          <bgColor rgb="FFFF9999"/>
        </patternFill>
      </fill>
    </dxf>
    <dxf>
      <fill>
        <patternFill>
          <bgColor rgb="FFCCFFCC"/>
        </patternFill>
      </fill>
    </dxf>
    <dxf>
      <fill>
        <patternFill>
          <bgColor rgb="FFCCFFCC"/>
        </patternFill>
      </fill>
    </dxf>
    <dxf>
      <fill>
        <patternFill>
          <fgColor theme="0"/>
          <bgColor rgb="FFCCFFCC"/>
        </patternFill>
      </fill>
    </dxf>
    <dxf>
      <fill>
        <patternFill>
          <bgColor rgb="FFFFFFCC"/>
        </patternFill>
      </fill>
    </dxf>
    <dxf>
      <fill>
        <patternFill>
          <bgColor rgb="FFFFFFCC"/>
        </patternFill>
      </fill>
    </dxf>
    <dxf>
      <fill>
        <patternFill>
          <bgColor rgb="FFFFFFCC"/>
        </patternFill>
      </fill>
    </dxf>
    <dxf>
      <fill>
        <patternFill>
          <bgColor rgb="FFFFCCCC"/>
        </patternFill>
      </fill>
    </dxf>
    <dxf>
      <fill>
        <patternFill>
          <bgColor rgb="FFCCFFCC"/>
        </patternFill>
      </fill>
    </dxf>
    <dxf>
      <fill>
        <patternFill>
          <bgColor rgb="FFCCFFCC"/>
        </patternFill>
      </fill>
    </dxf>
    <dxf>
      <fill>
        <patternFill>
          <fgColor theme="0"/>
          <bgColor rgb="FFCCFFCC"/>
        </patternFill>
      </fill>
    </dxf>
    <dxf>
      <fill>
        <patternFill>
          <bgColor rgb="FFFFFFCC"/>
        </patternFill>
      </fill>
    </dxf>
    <dxf>
      <fill>
        <patternFill>
          <bgColor rgb="FFFFFFCC"/>
        </patternFill>
      </fill>
    </dxf>
    <dxf>
      <fill>
        <patternFill>
          <bgColor rgb="FFFFFFCC"/>
        </patternFill>
      </fill>
    </dxf>
    <dxf>
      <fill>
        <patternFill>
          <bgColor rgb="FFFFCCCC"/>
        </patternFill>
      </fill>
    </dxf>
    <dxf>
      <fill>
        <patternFill>
          <bgColor rgb="FFCCFFCC"/>
        </patternFill>
      </fill>
    </dxf>
    <dxf>
      <fill>
        <patternFill>
          <bgColor rgb="FFCCFFCC"/>
        </patternFill>
      </fill>
    </dxf>
    <dxf>
      <fill>
        <patternFill>
          <bgColor rgb="FFCCFFCC"/>
        </patternFill>
      </fill>
    </dxf>
    <dxf>
      <fill>
        <patternFill>
          <bgColor rgb="FFFFFF99"/>
        </patternFill>
      </fill>
    </dxf>
    <dxf>
      <fill>
        <patternFill>
          <bgColor rgb="FFFFFF99"/>
        </patternFill>
      </fill>
    </dxf>
    <dxf>
      <fill>
        <patternFill>
          <bgColor rgb="FFFFCCCC"/>
        </patternFill>
      </fill>
    </dxf>
    <dxf>
      <fill>
        <patternFill>
          <bgColor rgb="FFFF9999"/>
        </patternFill>
      </fill>
    </dxf>
    <dxf>
      <fill>
        <patternFill>
          <bgColor rgb="FFCCFFCC"/>
        </patternFill>
      </fill>
    </dxf>
    <dxf>
      <fill>
        <patternFill>
          <bgColor rgb="FFCCFFCC"/>
        </patternFill>
      </fill>
    </dxf>
    <dxf>
      <fill>
        <patternFill>
          <fgColor theme="0"/>
          <bgColor rgb="FFCCFFCC"/>
        </patternFill>
      </fill>
    </dxf>
    <dxf>
      <fill>
        <patternFill>
          <bgColor rgb="FFFFFFCC"/>
        </patternFill>
      </fill>
    </dxf>
    <dxf>
      <fill>
        <patternFill>
          <bgColor rgb="FFFFFFCC"/>
        </patternFill>
      </fill>
    </dxf>
    <dxf>
      <fill>
        <patternFill>
          <bgColor rgb="FFFFFFCC"/>
        </patternFill>
      </fill>
    </dxf>
    <dxf>
      <fill>
        <patternFill>
          <bgColor rgb="FFFFCCCC"/>
        </patternFill>
      </fill>
    </dxf>
    <dxf>
      <fill>
        <patternFill>
          <bgColor rgb="FFCCFFCC"/>
        </patternFill>
      </fill>
    </dxf>
    <dxf>
      <fill>
        <patternFill>
          <bgColor rgb="FFCCFFCC"/>
        </patternFill>
      </fill>
    </dxf>
    <dxf>
      <fill>
        <patternFill>
          <bgColor rgb="FFCCFFCC"/>
        </patternFill>
      </fill>
    </dxf>
    <dxf>
      <fill>
        <patternFill>
          <bgColor rgb="FFFFFF99"/>
        </patternFill>
      </fill>
    </dxf>
    <dxf>
      <fill>
        <patternFill>
          <bgColor rgb="FFFFFF99"/>
        </patternFill>
      </fill>
    </dxf>
    <dxf>
      <fill>
        <patternFill>
          <bgColor rgb="FFFFCCCC"/>
        </patternFill>
      </fill>
    </dxf>
    <dxf>
      <fill>
        <patternFill>
          <bgColor rgb="FFFF9999"/>
        </patternFill>
      </fill>
    </dxf>
    <dxf>
      <fill>
        <patternFill>
          <bgColor rgb="FFCCFFCC"/>
        </patternFill>
      </fill>
    </dxf>
    <dxf>
      <fill>
        <patternFill>
          <bgColor rgb="FFCCFFCC"/>
        </patternFill>
      </fill>
    </dxf>
    <dxf>
      <fill>
        <patternFill>
          <fgColor theme="0"/>
          <bgColor rgb="FFCCFFCC"/>
        </patternFill>
      </fill>
    </dxf>
    <dxf>
      <fill>
        <patternFill>
          <bgColor rgb="FFFFFFCC"/>
        </patternFill>
      </fill>
    </dxf>
    <dxf>
      <fill>
        <patternFill>
          <bgColor rgb="FFFFFFCC"/>
        </patternFill>
      </fill>
    </dxf>
    <dxf>
      <fill>
        <patternFill>
          <bgColor rgb="FFFFFFCC"/>
        </patternFill>
      </fill>
    </dxf>
    <dxf>
      <fill>
        <patternFill>
          <bgColor rgb="FFFFCCCC"/>
        </patternFill>
      </fill>
    </dxf>
    <dxf>
      <fill>
        <patternFill>
          <bgColor rgb="FFCCFFCC"/>
        </patternFill>
      </fill>
    </dxf>
    <dxf>
      <fill>
        <patternFill>
          <bgColor rgb="FFCCFFCC"/>
        </patternFill>
      </fill>
    </dxf>
    <dxf>
      <fill>
        <patternFill>
          <bgColor rgb="FFCCFFCC"/>
        </patternFill>
      </fill>
    </dxf>
    <dxf>
      <fill>
        <patternFill>
          <bgColor rgb="FFFFFF99"/>
        </patternFill>
      </fill>
    </dxf>
    <dxf>
      <fill>
        <patternFill>
          <bgColor rgb="FFFFFF99"/>
        </patternFill>
      </fill>
    </dxf>
    <dxf>
      <fill>
        <patternFill>
          <bgColor rgb="FFFFCCCC"/>
        </patternFill>
      </fill>
    </dxf>
    <dxf>
      <fill>
        <patternFill>
          <bgColor rgb="FFFF9999"/>
        </patternFill>
      </fill>
    </dxf>
    <dxf>
      <fill>
        <patternFill>
          <bgColor rgb="FFCCFFCC"/>
        </patternFill>
      </fill>
    </dxf>
    <dxf>
      <fill>
        <patternFill>
          <bgColor rgb="FFCCFFCC"/>
        </patternFill>
      </fill>
    </dxf>
    <dxf>
      <fill>
        <patternFill>
          <fgColor theme="0"/>
          <bgColor rgb="FFCCFFCC"/>
        </patternFill>
      </fill>
    </dxf>
    <dxf>
      <fill>
        <patternFill>
          <bgColor rgb="FFFFFFCC"/>
        </patternFill>
      </fill>
    </dxf>
    <dxf>
      <fill>
        <patternFill>
          <bgColor rgb="FFFFFFCC"/>
        </patternFill>
      </fill>
    </dxf>
    <dxf>
      <fill>
        <patternFill>
          <bgColor rgb="FFFFFFCC"/>
        </patternFill>
      </fill>
    </dxf>
    <dxf>
      <fill>
        <patternFill>
          <bgColor rgb="FFFFCCCC"/>
        </patternFill>
      </fill>
    </dxf>
    <dxf>
      <fill>
        <patternFill>
          <bgColor rgb="FFCCFFCC"/>
        </patternFill>
      </fill>
    </dxf>
    <dxf>
      <fill>
        <patternFill>
          <bgColor rgb="FFCCFFCC"/>
        </patternFill>
      </fill>
    </dxf>
    <dxf>
      <fill>
        <patternFill>
          <bgColor rgb="FFCCFFCC"/>
        </patternFill>
      </fill>
    </dxf>
    <dxf>
      <fill>
        <patternFill>
          <bgColor rgb="FFFFFF99"/>
        </patternFill>
      </fill>
    </dxf>
    <dxf>
      <fill>
        <patternFill>
          <bgColor rgb="FFFFFF99"/>
        </patternFill>
      </fill>
    </dxf>
    <dxf>
      <fill>
        <patternFill>
          <bgColor rgb="FFFFCCCC"/>
        </patternFill>
      </fill>
    </dxf>
    <dxf>
      <fill>
        <patternFill>
          <bgColor rgb="FFFF9999"/>
        </patternFill>
      </fill>
    </dxf>
    <dxf>
      <fill>
        <patternFill>
          <bgColor rgb="FFCCFFCC"/>
        </patternFill>
      </fill>
    </dxf>
    <dxf>
      <fill>
        <patternFill>
          <bgColor rgb="FFCCFFCC"/>
        </patternFill>
      </fill>
    </dxf>
    <dxf>
      <fill>
        <patternFill>
          <fgColor theme="0"/>
          <bgColor rgb="FFCCFFCC"/>
        </patternFill>
      </fill>
    </dxf>
    <dxf>
      <fill>
        <patternFill>
          <bgColor rgb="FFFFFFCC"/>
        </patternFill>
      </fill>
    </dxf>
    <dxf>
      <fill>
        <patternFill>
          <bgColor rgb="FFFFFFCC"/>
        </patternFill>
      </fill>
    </dxf>
    <dxf>
      <fill>
        <patternFill>
          <bgColor rgb="FFFFFFCC"/>
        </patternFill>
      </fill>
    </dxf>
    <dxf>
      <fill>
        <patternFill>
          <bgColor rgb="FFFFCCCC"/>
        </patternFill>
      </fill>
    </dxf>
    <dxf>
      <fill>
        <patternFill>
          <bgColor rgb="FFCCFFCC"/>
        </patternFill>
      </fill>
    </dxf>
    <dxf>
      <fill>
        <patternFill>
          <bgColor rgb="FFCCFFCC"/>
        </patternFill>
      </fill>
    </dxf>
    <dxf>
      <fill>
        <patternFill>
          <bgColor rgb="FFCCFFCC"/>
        </patternFill>
      </fill>
    </dxf>
    <dxf>
      <fill>
        <patternFill>
          <bgColor rgb="FFFFFF99"/>
        </patternFill>
      </fill>
    </dxf>
    <dxf>
      <fill>
        <patternFill>
          <bgColor rgb="FFFFFF99"/>
        </patternFill>
      </fill>
    </dxf>
    <dxf>
      <fill>
        <patternFill>
          <bgColor rgb="FFFFCCCC"/>
        </patternFill>
      </fill>
    </dxf>
    <dxf>
      <fill>
        <patternFill>
          <bgColor rgb="FFFF9999"/>
        </patternFill>
      </fill>
    </dxf>
    <dxf>
      <fill>
        <patternFill>
          <bgColor rgb="FFCCFFCC"/>
        </patternFill>
      </fill>
    </dxf>
    <dxf>
      <fill>
        <patternFill>
          <bgColor rgb="FFCCFFCC"/>
        </patternFill>
      </fill>
    </dxf>
    <dxf>
      <fill>
        <patternFill>
          <fgColor theme="0"/>
          <bgColor rgb="FFCCFFCC"/>
        </patternFill>
      </fill>
    </dxf>
    <dxf>
      <fill>
        <patternFill>
          <bgColor rgb="FFFFFFCC"/>
        </patternFill>
      </fill>
    </dxf>
    <dxf>
      <fill>
        <patternFill>
          <bgColor rgb="FFFFFFCC"/>
        </patternFill>
      </fill>
    </dxf>
    <dxf>
      <fill>
        <patternFill>
          <bgColor rgb="FFFFFFCC"/>
        </patternFill>
      </fill>
    </dxf>
    <dxf>
      <fill>
        <patternFill>
          <bgColor rgb="FFFFCCCC"/>
        </patternFill>
      </fill>
    </dxf>
    <dxf>
      <fill>
        <patternFill>
          <bgColor rgb="FFCCFFCC"/>
        </patternFill>
      </fill>
    </dxf>
    <dxf>
      <fill>
        <patternFill>
          <bgColor rgb="FFCCFFCC"/>
        </patternFill>
      </fill>
    </dxf>
    <dxf>
      <fill>
        <patternFill>
          <bgColor rgb="FFCCFFCC"/>
        </patternFill>
      </fill>
    </dxf>
    <dxf>
      <fill>
        <patternFill>
          <bgColor rgb="FFFFFF99"/>
        </patternFill>
      </fill>
    </dxf>
    <dxf>
      <fill>
        <patternFill>
          <bgColor rgb="FFFFFF99"/>
        </patternFill>
      </fill>
    </dxf>
    <dxf>
      <fill>
        <patternFill>
          <bgColor rgb="FFFFCCCC"/>
        </patternFill>
      </fill>
    </dxf>
    <dxf>
      <fill>
        <patternFill>
          <bgColor rgb="FFFF9999"/>
        </patternFill>
      </fill>
    </dxf>
    <dxf>
      <fill>
        <patternFill>
          <bgColor rgb="FFCCFFCC"/>
        </patternFill>
      </fill>
    </dxf>
    <dxf>
      <fill>
        <patternFill>
          <bgColor rgb="FFCCFFCC"/>
        </patternFill>
      </fill>
    </dxf>
    <dxf>
      <fill>
        <patternFill>
          <fgColor theme="0"/>
          <bgColor rgb="FFCCFFCC"/>
        </patternFill>
      </fill>
    </dxf>
    <dxf>
      <fill>
        <patternFill>
          <bgColor rgb="FFFFFFCC"/>
        </patternFill>
      </fill>
    </dxf>
    <dxf>
      <fill>
        <patternFill>
          <bgColor rgb="FFFFFFCC"/>
        </patternFill>
      </fill>
    </dxf>
    <dxf>
      <fill>
        <patternFill>
          <bgColor rgb="FFFFFFCC"/>
        </patternFill>
      </fill>
    </dxf>
    <dxf>
      <fill>
        <patternFill>
          <bgColor rgb="FFFFCCCC"/>
        </patternFill>
      </fill>
    </dxf>
    <dxf>
      <fill>
        <patternFill>
          <bgColor rgb="FFCCFFCC"/>
        </patternFill>
      </fill>
    </dxf>
    <dxf>
      <fill>
        <patternFill>
          <bgColor rgb="FFCCFFCC"/>
        </patternFill>
      </fill>
    </dxf>
    <dxf>
      <fill>
        <patternFill>
          <bgColor rgb="FFCCFFCC"/>
        </patternFill>
      </fill>
    </dxf>
    <dxf>
      <fill>
        <patternFill>
          <bgColor rgb="FFFFFF99"/>
        </patternFill>
      </fill>
    </dxf>
    <dxf>
      <fill>
        <patternFill>
          <bgColor rgb="FFFFFF99"/>
        </patternFill>
      </fill>
    </dxf>
    <dxf>
      <fill>
        <patternFill>
          <bgColor rgb="FFFFCCCC"/>
        </patternFill>
      </fill>
    </dxf>
    <dxf>
      <fill>
        <patternFill>
          <bgColor rgb="FFFF9999"/>
        </patternFill>
      </fill>
    </dxf>
    <dxf>
      <fill>
        <patternFill>
          <bgColor rgb="FFCCFFCC"/>
        </patternFill>
      </fill>
    </dxf>
    <dxf>
      <fill>
        <patternFill>
          <bgColor rgb="FFCCFFCC"/>
        </patternFill>
      </fill>
    </dxf>
    <dxf>
      <fill>
        <patternFill>
          <fgColor theme="0"/>
          <bgColor rgb="FFCCFFCC"/>
        </patternFill>
      </fill>
    </dxf>
    <dxf>
      <fill>
        <patternFill>
          <bgColor rgb="FFFFFFCC"/>
        </patternFill>
      </fill>
    </dxf>
    <dxf>
      <fill>
        <patternFill>
          <bgColor rgb="FFFFFFCC"/>
        </patternFill>
      </fill>
    </dxf>
    <dxf>
      <fill>
        <patternFill>
          <bgColor rgb="FFFFFFCC"/>
        </patternFill>
      </fill>
    </dxf>
    <dxf>
      <fill>
        <patternFill>
          <bgColor rgb="FFFFCCCC"/>
        </patternFill>
      </fill>
    </dxf>
    <dxf>
      <fill>
        <patternFill>
          <bgColor rgb="FFCCFFCC"/>
        </patternFill>
      </fill>
    </dxf>
    <dxf>
      <fill>
        <patternFill>
          <bgColor rgb="FFCCFFCC"/>
        </patternFill>
      </fill>
    </dxf>
    <dxf>
      <fill>
        <patternFill>
          <bgColor rgb="FFCCFFCC"/>
        </patternFill>
      </fill>
    </dxf>
    <dxf>
      <fill>
        <patternFill>
          <bgColor rgb="FFFFFF99"/>
        </patternFill>
      </fill>
    </dxf>
    <dxf>
      <fill>
        <patternFill>
          <bgColor rgb="FFFFFF99"/>
        </patternFill>
      </fill>
    </dxf>
    <dxf>
      <fill>
        <patternFill>
          <bgColor rgb="FFFFCCCC"/>
        </patternFill>
      </fill>
    </dxf>
    <dxf>
      <fill>
        <patternFill>
          <bgColor rgb="FFFF9999"/>
        </patternFill>
      </fill>
    </dxf>
  </dxfs>
  <tableStyles count="0" defaultTableStyle="TableStyleMedium2" defaultPivotStyle="PivotStyleLight16"/>
  <colors>
    <mruColors>
      <color rgb="FFFEEDE8"/>
      <color rgb="FFFEE8E2"/>
      <color rgb="FFFDD3C7"/>
      <color rgb="FFFDE2C7"/>
      <color rgb="FFFEFAF8"/>
      <color rgb="FFFCECDA"/>
      <color rgb="FFFFCCFF"/>
      <color rgb="FFCCFFCC"/>
      <color rgb="FF99FFCC"/>
      <color rgb="FFF2DBD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theme" Target="theme/theme1.xml"/><Relationship Id="rId58" Type="http://schemas.openxmlformats.org/officeDocument/2006/relationships/customXml" Target="../customXml/item2.xml"/><Relationship Id="rId5" Type="http://schemas.openxmlformats.org/officeDocument/2006/relationships/worksheet" Target="worksheets/sheet5.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externalLink" Target="externalLinks/externalLink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customXml" Target="../customXml/item3.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customXml" Target="../customXml/item1.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10.xml.rels><?xml version="1.0" encoding="UTF-8" standalone="yes"?>
<Relationships xmlns="http://schemas.openxmlformats.org/package/2006/relationships"><Relationship Id="rId2" Type="http://schemas.openxmlformats.org/officeDocument/2006/relationships/image" Target="cid:image001.png@01D5534D.81522850" TargetMode="External"/><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_rels/drawing4.xml.rels><?xml version="1.0" encoding="UTF-8" standalone="yes"?>
<Relationships xmlns="http://schemas.openxmlformats.org/package/2006/relationships"><Relationship Id="rId1" Type="http://schemas.openxmlformats.org/officeDocument/2006/relationships/image" Target="../media/image1.emf"/></Relationships>
</file>

<file path=xl/drawings/_rels/drawing5.xml.rels><?xml version="1.0" encoding="UTF-8" standalone="yes"?>
<Relationships xmlns="http://schemas.openxmlformats.org/package/2006/relationships"><Relationship Id="rId1" Type="http://schemas.openxmlformats.org/officeDocument/2006/relationships/image" Target="../media/image1.emf"/></Relationships>
</file>

<file path=xl/drawings/_rels/drawing6.xml.rels><?xml version="1.0" encoding="UTF-8" standalone="yes"?>
<Relationships xmlns="http://schemas.openxmlformats.org/package/2006/relationships"><Relationship Id="rId1" Type="http://schemas.openxmlformats.org/officeDocument/2006/relationships/image" Target="../media/image1.emf"/></Relationships>
</file>

<file path=xl/drawings/_rels/drawing7.xml.rels><?xml version="1.0" encoding="UTF-8" standalone="yes"?>
<Relationships xmlns="http://schemas.openxmlformats.org/package/2006/relationships"><Relationship Id="rId1" Type="http://schemas.openxmlformats.org/officeDocument/2006/relationships/image" Target="../media/image1.emf"/></Relationships>
</file>

<file path=xl/drawings/_rels/drawing8.xml.rels><?xml version="1.0" encoding="UTF-8" standalone="yes"?>
<Relationships xmlns="http://schemas.openxmlformats.org/package/2006/relationships"><Relationship Id="rId1" Type="http://schemas.openxmlformats.org/officeDocument/2006/relationships/image" Target="../media/image1.emf"/></Relationships>
</file>

<file path=xl/drawings/_rels/drawing9.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0</xdr:col>
      <xdr:colOff>10583</xdr:colOff>
      <xdr:row>59</xdr:row>
      <xdr:rowOff>49531</xdr:rowOff>
    </xdr:from>
    <xdr:to>
      <xdr:col>3</xdr:col>
      <xdr:colOff>875997</xdr:colOff>
      <xdr:row>68</xdr:row>
      <xdr:rowOff>85271</xdr:rowOff>
    </xdr:to>
    <xdr:pic>
      <xdr:nvPicPr>
        <xdr:cNvPr id="2" name="Picture 2">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583" y="12813031"/>
          <a:ext cx="6656614" cy="1750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18</xdr:row>
      <xdr:rowOff>129540</xdr:rowOff>
    </xdr:to>
    <xdr:pic>
      <xdr:nvPicPr>
        <xdr:cNvPr id="2" name="Picture 1" descr="cid:image001.png@01D5534D.81522850">
          <a:extLst>
            <a:ext uri="{FF2B5EF4-FFF2-40B4-BE49-F238E27FC236}">
              <a16:creationId xmlns:a16="http://schemas.microsoft.com/office/drawing/2014/main" id="{00000000-0008-0000-0A00-000002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0" y="0"/>
          <a:ext cx="7724775" cy="35585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45</xdr:row>
      <xdr:rowOff>95250</xdr:rowOff>
    </xdr:from>
    <xdr:to>
      <xdr:col>4</xdr:col>
      <xdr:colOff>430379</xdr:colOff>
      <xdr:row>61</xdr:row>
      <xdr:rowOff>19050</xdr:rowOff>
    </xdr:to>
    <xdr:pic>
      <xdr:nvPicPr>
        <xdr:cNvPr id="4" name="Picture 3">
          <a:extLst>
            <a:ext uri="{FF2B5EF4-FFF2-40B4-BE49-F238E27FC236}">
              <a16:creationId xmlns:a16="http://schemas.microsoft.com/office/drawing/2014/main" id="{00000000-0008-0000-02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39204900"/>
          <a:ext cx="7783679" cy="2514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21379</xdr:colOff>
      <xdr:row>17</xdr:row>
      <xdr:rowOff>4445</xdr:rowOff>
    </xdr:from>
    <xdr:to>
      <xdr:col>4</xdr:col>
      <xdr:colOff>542925</xdr:colOff>
      <xdr:row>30</xdr:row>
      <xdr:rowOff>133350</xdr:rowOff>
    </xdr:to>
    <xdr:pic>
      <xdr:nvPicPr>
        <xdr:cNvPr id="2" name="Picture 2">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1379" y="17739995"/>
          <a:ext cx="7084271" cy="22339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66675</xdr:colOff>
      <xdr:row>26</xdr:row>
      <xdr:rowOff>28575</xdr:rowOff>
    </xdr:from>
    <xdr:to>
      <xdr:col>3</xdr:col>
      <xdr:colOff>1809750</xdr:colOff>
      <xdr:row>38</xdr:row>
      <xdr:rowOff>95250</xdr:rowOff>
    </xdr:to>
    <xdr:pic>
      <xdr:nvPicPr>
        <xdr:cNvPr id="2" name="Picture 2">
          <a:extLst>
            <a:ext uri="{FF2B5EF4-FFF2-40B4-BE49-F238E27FC236}">
              <a16:creationId xmlns:a16="http://schemas.microsoft.com/office/drawing/2014/main" id="{00000000-0008-0000-04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6675" y="27946350"/>
          <a:ext cx="6362700" cy="2009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1</xdr:colOff>
      <xdr:row>31</xdr:row>
      <xdr:rowOff>90170</xdr:rowOff>
    </xdr:from>
    <xdr:to>
      <xdr:col>4</xdr:col>
      <xdr:colOff>1952626</xdr:colOff>
      <xdr:row>46</xdr:row>
      <xdr:rowOff>9525</xdr:rowOff>
    </xdr:to>
    <xdr:pic>
      <xdr:nvPicPr>
        <xdr:cNvPr id="2" name="Picture 2">
          <a:extLst>
            <a:ext uri="{FF2B5EF4-FFF2-40B4-BE49-F238E27FC236}">
              <a16:creationId xmlns:a16="http://schemas.microsoft.com/office/drawing/2014/main" id="{00000000-0008-0000-05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 y="35161220"/>
          <a:ext cx="8724900" cy="23482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28</xdr:row>
      <xdr:rowOff>133350</xdr:rowOff>
    </xdr:from>
    <xdr:to>
      <xdr:col>3</xdr:col>
      <xdr:colOff>2000250</xdr:colOff>
      <xdr:row>43</xdr:row>
      <xdr:rowOff>74295</xdr:rowOff>
    </xdr:to>
    <xdr:pic>
      <xdr:nvPicPr>
        <xdr:cNvPr id="2" name="Picture 2">
          <a:extLst>
            <a:ext uri="{FF2B5EF4-FFF2-40B4-BE49-F238E27FC236}">
              <a16:creationId xmlns:a16="http://schemas.microsoft.com/office/drawing/2014/main" id="{00000000-0008-0000-06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11915775"/>
          <a:ext cx="7362825" cy="27984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30</xdr:row>
      <xdr:rowOff>102870</xdr:rowOff>
    </xdr:from>
    <xdr:to>
      <xdr:col>3</xdr:col>
      <xdr:colOff>1339215</xdr:colOff>
      <xdr:row>43</xdr:row>
      <xdr:rowOff>140970</xdr:rowOff>
    </xdr:to>
    <xdr:pic>
      <xdr:nvPicPr>
        <xdr:cNvPr id="2" name="Picture 2">
          <a:extLst>
            <a:ext uri="{FF2B5EF4-FFF2-40B4-BE49-F238E27FC236}">
              <a16:creationId xmlns:a16="http://schemas.microsoft.com/office/drawing/2014/main" id="{00000000-0008-0000-07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10656570"/>
          <a:ext cx="7016115" cy="2143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26</xdr:row>
      <xdr:rowOff>150495</xdr:rowOff>
    </xdr:from>
    <xdr:to>
      <xdr:col>4</xdr:col>
      <xdr:colOff>504825</xdr:colOff>
      <xdr:row>40</xdr:row>
      <xdr:rowOff>114300</xdr:rowOff>
    </xdr:to>
    <xdr:pic>
      <xdr:nvPicPr>
        <xdr:cNvPr id="2" name="Picture 2">
          <a:extLst>
            <a:ext uri="{FF2B5EF4-FFF2-40B4-BE49-F238E27FC236}">
              <a16:creationId xmlns:a16="http://schemas.microsoft.com/office/drawing/2014/main" id="{00000000-0008-0000-08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17600295"/>
          <a:ext cx="7134225" cy="2545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xdr:from>
      <xdr:col>0</xdr:col>
      <xdr:colOff>0</xdr:colOff>
      <xdr:row>26</xdr:row>
      <xdr:rowOff>26670</xdr:rowOff>
    </xdr:from>
    <xdr:to>
      <xdr:col>4</xdr:col>
      <xdr:colOff>0</xdr:colOff>
      <xdr:row>39</xdr:row>
      <xdr:rowOff>72390</xdr:rowOff>
    </xdr:to>
    <xdr:pic>
      <xdr:nvPicPr>
        <xdr:cNvPr id="2" name="Picture 2">
          <a:extLst>
            <a:ext uri="{FF2B5EF4-FFF2-40B4-BE49-F238E27FC236}">
              <a16:creationId xmlns:a16="http://schemas.microsoft.com/office/drawing/2014/main" id="{00000000-0008-0000-09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19095720"/>
          <a:ext cx="8511540" cy="25222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Vermaala/Documents/ICOE/Documentation/Other/COE/Projects%20and%20RFPs/AIDC%20(Barcoding%20&amp;%20RFID)%20&#8211;%20Inventory%20Optimisation/Copy%20of%20AIDC%20Scanner%20Barcode%20RFID%20-%20Technical%20Evaluation%20Sheet%20-%2027JUN2022%20V1.1%20-%20Updated.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eskom-my.sharepoint.com/Users/malakamc/Desktop/EVALUATION%20SHEETS/AIDC%20-%20EVALUATION%20SHEET/Copy%20of%20AIDC%20Scanner%20Barcode%20RFID%20-%20Technical%20Evaluation%20Sheet%20-%2002Dec2021%20V0.2.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Functional"/>
      <sheetName val="Cloud"/>
      <sheetName val="Network"/>
      <sheetName val="Integration and Testing"/>
      <sheetName val="Demonstration"/>
      <sheetName val="Priority Ratings"/>
      <sheetName val="Config"/>
      <sheetName val="Concerns and Recommendations"/>
    </sheetNames>
    <sheetDataSet>
      <sheetData sheetId="0"/>
      <sheetData sheetId="1">
        <row r="26">
          <cell r="L26">
            <v>0</v>
          </cell>
        </row>
      </sheetData>
      <sheetData sheetId="2">
        <row r="26">
          <cell r="L26">
            <v>0</v>
          </cell>
        </row>
      </sheetData>
      <sheetData sheetId="3">
        <row r="13">
          <cell r="L13">
            <v>0</v>
          </cell>
        </row>
      </sheetData>
      <sheetData sheetId="4">
        <row r="25">
          <cell r="M25">
            <v>0</v>
          </cell>
        </row>
      </sheetData>
      <sheetData sheetId="5">
        <row r="44">
          <cell r="L44">
            <v>0</v>
          </cell>
        </row>
      </sheetData>
      <sheetData sheetId="6"/>
      <sheetData sheetId="7">
        <row r="3">
          <cell r="B3" t="str">
            <v>AIDC (Barcode, RFID, QR Code)</v>
          </cell>
          <cell r="E3" t="str">
            <v>No interest</v>
          </cell>
        </row>
        <row r="4">
          <cell r="B4"/>
          <cell r="E4" t="str">
            <v>Nice to have</v>
          </cell>
        </row>
        <row r="5">
          <cell r="B5"/>
          <cell r="E5" t="str">
            <v>Useful</v>
          </cell>
        </row>
        <row r="6">
          <cell r="E6" t="str">
            <v>Important</v>
          </cell>
        </row>
        <row r="7">
          <cell r="E7" t="str">
            <v>Very important</v>
          </cell>
        </row>
        <row r="8">
          <cell r="E8" t="str">
            <v>Critical</v>
          </cell>
        </row>
        <row r="9">
          <cell r="E9" t="str">
            <v>Show stopper</v>
          </cell>
        </row>
      </sheetData>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Functional"/>
      <sheetName val="Security"/>
      <sheetName val="Cloud"/>
      <sheetName val="Sheet1"/>
      <sheetName val="Demonstration"/>
      <sheetName val="Priority Ratings"/>
      <sheetName val="Config"/>
      <sheetName val="Concerns and Recommendations"/>
    </sheetNames>
    <sheetDataSet>
      <sheetData sheetId="0" refreshError="1"/>
      <sheetData sheetId="1" refreshError="1"/>
      <sheetData sheetId="2" refreshError="1"/>
      <sheetData sheetId="3" refreshError="1"/>
      <sheetData sheetId="4" refreshError="1"/>
      <sheetData sheetId="5" refreshError="1"/>
      <sheetData sheetId="6" refreshError="1"/>
      <sheetData sheetId="7"/>
      <sheetData sheetId="8"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6.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2.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12"/>
  <sheetViews>
    <sheetView workbookViewId="0">
      <selection activeCell="D12" sqref="D12"/>
    </sheetView>
  </sheetViews>
  <sheetFormatPr defaultRowHeight="14.5" x14ac:dyDescent="0.35"/>
  <cols>
    <col min="1" max="1" width="19.7265625" customWidth="1"/>
    <col min="2" max="2" width="61.1796875" customWidth="1"/>
    <col min="3" max="3" width="39.7265625" customWidth="1"/>
    <col min="6" max="6" width="25.7265625" customWidth="1"/>
  </cols>
  <sheetData>
    <row r="1" spans="1:6" ht="19" thickBot="1" x14ac:dyDescent="0.5">
      <c r="A1" s="706" t="s">
        <v>1719</v>
      </c>
      <c r="B1" s="707"/>
      <c r="C1" s="708"/>
    </row>
    <row r="2" spans="1:6" ht="19" thickBot="1" x14ac:dyDescent="0.5">
      <c r="A2" s="2"/>
      <c r="B2" s="3"/>
      <c r="C2" s="3"/>
    </row>
    <row r="3" spans="1:6" ht="15" customHeight="1" thickBot="1" x14ac:dyDescent="0.4">
      <c r="B3" s="666" t="s">
        <v>0</v>
      </c>
      <c r="C3" s="667" t="s">
        <v>1</v>
      </c>
      <c r="D3" s="667" t="s">
        <v>2</v>
      </c>
      <c r="E3" s="705" t="s">
        <v>1727</v>
      </c>
      <c r="F3" s="668" t="s">
        <v>3</v>
      </c>
    </row>
    <row r="4" spans="1:6" x14ac:dyDescent="0.35">
      <c r="B4" s="662" t="s">
        <v>1700</v>
      </c>
      <c r="C4" s="663"/>
      <c r="D4" s="664">
        <v>0.1</v>
      </c>
      <c r="E4" s="702">
        <v>0.7</v>
      </c>
      <c r="F4" s="665"/>
    </row>
    <row r="5" spans="1:6" x14ac:dyDescent="0.35">
      <c r="B5" s="654" t="s">
        <v>1701</v>
      </c>
      <c r="C5" s="509"/>
      <c r="D5" s="655">
        <v>0.17</v>
      </c>
      <c r="E5" s="703">
        <v>0.7</v>
      </c>
      <c r="F5" s="656"/>
    </row>
    <row r="6" spans="1:6" x14ac:dyDescent="0.35">
      <c r="B6" s="654" t="s">
        <v>1702</v>
      </c>
      <c r="C6" s="509"/>
      <c r="D6" s="655">
        <v>0.17</v>
      </c>
      <c r="E6" s="703">
        <v>0.7</v>
      </c>
      <c r="F6" s="656"/>
    </row>
    <row r="7" spans="1:6" x14ac:dyDescent="0.35">
      <c r="B7" s="654" t="s">
        <v>1703</v>
      </c>
      <c r="C7" s="509"/>
      <c r="D7" s="655">
        <v>0.17</v>
      </c>
      <c r="E7" s="703">
        <v>0.7</v>
      </c>
      <c r="F7" s="656"/>
    </row>
    <row r="8" spans="1:6" x14ac:dyDescent="0.35">
      <c r="B8" s="654" t="s">
        <v>1715</v>
      </c>
      <c r="C8" s="509"/>
      <c r="D8" s="655">
        <v>0.13</v>
      </c>
      <c r="E8" s="703">
        <v>0.7</v>
      </c>
      <c r="F8" s="656"/>
    </row>
    <row r="9" spans="1:6" x14ac:dyDescent="0.35">
      <c r="B9" s="654" t="s">
        <v>1716</v>
      </c>
      <c r="C9" s="509"/>
      <c r="D9" s="655">
        <v>0.11</v>
      </c>
      <c r="E9" s="703">
        <v>0.7</v>
      </c>
      <c r="F9" s="656"/>
    </row>
    <row r="10" spans="1:6" x14ac:dyDescent="0.35">
      <c r="B10" s="654" t="s">
        <v>1717</v>
      </c>
      <c r="C10" s="509"/>
      <c r="D10" s="655">
        <v>0.15</v>
      </c>
      <c r="E10" s="703">
        <v>0.7</v>
      </c>
      <c r="F10" s="656"/>
    </row>
    <row r="11" spans="1:6" x14ac:dyDescent="0.35">
      <c r="B11" s="654" t="s">
        <v>1718</v>
      </c>
      <c r="C11" s="509"/>
      <c r="D11" s="655">
        <v>1</v>
      </c>
      <c r="E11" s="703">
        <v>0.7</v>
      </c>
      <c r="F11" s="656"/>
    </row>
    <row r="12" spans="1:6" ht="15" thickBot="1" x14ac:dyDescent="0.4">
      <c r="B12" s="657"/>
      <c r="C12" s="658"/>
      <c r="D12" s="659"/>
      <c r="E12" s="704"/>
      <c r="F12" s="660"/>
    </row>
  </sheetData>
  <mergeCells count="1">
    <mergeCell ref="A1:C1"/>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L24"/>
  <sheetViews>
    <sheetView workbookViewId="0">
      <selection activeCell="A2" sqref="A2:XFD2"/>
    </sheetView>
  </sheetViews>
  <sheetFormatPr defaultColWidth="9.1796875" defaultRowHeight="14.5" x14ac:dyDescent="0.35"/>
  <cols>
    <col min="1" max="1" width="7.453125" style="7" bestFit="1" customWidth="1"/>
    <col min="2" max="2" width="13.453125" style="16" customWidth="1"/>
    <col min="3" max="3" width="43.54296875" style="16" customWidth="1"/>
    <col min="4" max="4" width="36.7265625" style="16" customWidth="1"/>
    <col min="5" max="5" width="21" style="7" customWidth="1"/>
    <col min="6" max="6" width="18.453125" style="5" customWidth="1"/>
    <col min="7" max="7" width="11.453125" style="5" customWidth="1"/>
    <col min="8" max="8" width="14.1796875" style="5" customWidth="1"/>
    <col min="9" max="9" width="27.453125" style="6" customWidth="1"/>
    <col min="10" max="10" width="14.81640625" style="7" customWidth="1"/>
    <col min="11" max="11" width="15.1796875" style="5" customWidth="1"/>
    <col min="13" max="16384" width="9.1796875" style="8"/>
  </cols>
  <sheetData>
    <row r="1" spans="1:11" x14ac:dyDescent="0.35">
      <c r="A1" s="726" t="str">
        <f>Config!B3</f>
        <v>Engineering Design and Technical Document Management Software</v>
      </c>
      <c r="B1" s="727"/>
      <c r="C1" s="728"/>
      <c r="D1" s="5"/>
    </row>
    <row r="2" spans="1:11" x14ac:dyDescent="0.35">
      <c r="A2" s="9" t="s">
        <v>5</v>
      </c>
      <c r="B2" s="10"/>
      <c r="C2" s="124"/>
      <c r="D2" s="5"/>
      <c r="J2" s="12" t="s">
        <v>30</v>
      </c>
    </row>
    <row r="3" spans="1:11" x14ac:dyDescent="0.35">
      <c r="A3" s="13" t="s">
        <v>6</v>
      </c>
      <c r="B3" s="14"/>
      <c r="C3" s="125"/>
      <c r="D3" s="5"/>
      <c r="J3" s="12" t="s">
        <v>31</v>
      </c>
    </row>
    <row r="4" spans="1:11" x14ac:dyDescent="0.35">
      <c r="D4" s="5"/>
      <c r="J4" s="12" t="s">
        <v>32</v>
      </c>
    </row>
    <row r="5" spans="1:11" x14ac:dyDescent="0.35">
      <c r="A5" s="57" t="s">
        <v>7</v>
      </c>
      <c r="B5" s="58"/>
      <c r="C5" s="137"/>
      <c r="D5" s="5"/>
    </row>
    <row r="6" spans="1:11" ht="13.4" customHeight="1" x14ac:dyDescent="0.35">
      <c r="A6" s="17"/>
      <c r="B6" s="142"/>
      <c r="C6" s="18"/>
      <c r="D6" s="18"/>
      <c r="F6" s="735" t="s">
        <v>175</v>
      </c>
      <c r="G6" s="735"/>
      <c r="H6" s="735"/>
      <c r="I6" s="98" t="s">
        <v>34</v>
      </c>
      <c r="J6" s="99" t="s">
        <v>34</v>
      </c>
      <c r="K6" s="20"/>
    </row>
    <row r="7" spans="1:11" ht="26" x14ac:dyDescent="0.35">
      <c r="A7" s="21" t="s">
        <v>36</v>
      </c>
      <c r="B7" s="22" t="s">
        <v>37</v>
      </c>
      <c r="C7" s="21" t="s">
        <v>38</v>
      </c>
      <c r="D7" s="154" t="s">
        <v>40</v>
      </c>
      <c r="E7" s="28" t="s">
        <v>3</v>
      </c>
      <c r="F7" s="190" t="s">
        <v>42</v>
      </c>
      <c r="G7" s="129" t="s">
        <v>43</v>
      </c>
      <c r="H7" s="129" t="s">
        <v>44</v>
      </c>
      <c r="I7" s="27" t="s">
        <v>45</v>
      </c>
      <c r="J7" s="26" t="s">
        <v>46</v>
      </c>
      <c r="K7" s="27" t="s">
        <v>47</v>
      </c>
    </row>
    <row r="8" spans="1:11" ht="91.5" customHeight="1" x14ac:dyDescent="0.35">
      <c r="A8" s="100">
        <v>1</v>
      </c>
      <c r="B8" s="101" t="s">
        <v>48</v>
      </c>
      <c r="C8" s="192" t="s">
        <v>250</v>
      </c>
      <c r="D8" s="192" t="s">
        <v>176</v>
      </c>
      <c r="E8" s="107"/>
      <c r="F8" s="103" t="s">
        <v>61</v>
      </c>
      <c r="G8" s="34">
        <f>IF(F8='Priority Ratings'!$C$21,'Priority Ratings'!$B$21,IF(F8='Priority Ratings'!$C$22,'Priority Ratings'!$B$22,IF(F8='Priority Ratings'!$C$23,'Priority Ratings'!$B$23,IF(F8='Priority Ratings'!$C$24,'Priority Ratings'!$B$24,IF(F8='Priority Ratings'!$C$25,'Priority Ratings'!$B$25,IF(F8='Priority Ratings'!$C$26,'Priority Ratings'!$B$26,IF(F8='Priority Ratings'!$C$27,'Priority Ratings'!$B$27,"No Rating")))))))</f>
        <v>5</v>
      </c>
      <c r="H8" s="104">
        <f t="shared" ref="H8:H23" si="0">G8/G$24</f>
        <v>5.8823529411764705E-2</v>
      </c>
      <c r="I8" s="105" t="s">
        <v>51</v>
      </c>
      <c r="J8" s="106"/>
      <c r="K8" s="104">
        <f t="shared" ref="K8:K23" si="1">H8*J8</f>
        <v>0</v>
      </c>
    </row>
    <row r="9" spans="1:11" ht="97.5" customHeight="1" x14ac:dyDescent="0.35">
      <c r="A9" s="100">
        <v>2</v>
      </c>
      <c r="B9" s="101" t="s">
        <v>48</v>
      </c>
      <c r="C9" s="192" t="s">
        <v>250</v>
      </c>
      <c r="D9" s="192" t="s">
        <v>177</v>
      </c>
      <c r="E9" s="107"/>
      <c r="F9" s="103" t="s">
        <v>53</v>
      </c>
      <c r="G9" s="34">
        <f>IF(F9='Priority Ratings'!$C$21,'Priority Ratings'!$B$21,IF(F9='Priority Ratings'!$C$22,'Priority Ratings'!$B$22,IF(F9='Priority Ratings'!$C$23,'Priority Ratings'!$B$23,IF(F9='Priority Ratings'!$C$24,'Priority Ratings'!$B$24,IF(F9='Priority Ratings'!$C$25,'Priority Ratings'!$B$25,IF(F9='Priority Ratings'!$C$26,'Priority Ratings'!$B$26,IF(F9='Priority Ratings'!$C$27,'Priority Ratings'!$B$27,"No Rating")))))))</f>
        <v>6</v>
      </c>
      <c r="H9" s="104">
        <f t="shared" si="0"/>
        <v>7.0588235294117646E-2</v>
      </c>
      <c r="I9" s="105" t="s">
        <v>56</v>
      </c>
      <c r="J9" s="106"/>
      <c r="K9" s="104">
        <f t="shared" si="1"/>
        <v>0</v>
      </c>
    </row>
    <row r="10" spans="1:11" ht="50" x14ac:dyDescent="0.35">
      <c r="A10" s="100">
        <v>3</v>
      </c>
      <c r="B10" s="101" t="s">
        <v>48</v>
      </c>
      <c r="C10" s="192" t="s">
        <v>250</v>
      </c>
      <c r="D10" s="192" t="s">
        <v>178</v>
      </c>
      <c r="E10" s="107"/>
      <c r="F10" s="103" t="s">
        <v>53</v>
      </c>
      <c r="G10" s="34">
        <f>IF(F10='Priority Ratings'!$C$21,'Priority Ratings'!$B$21,IF(F10='Priority Ratings'!$C$22,'Priority Ratings'!$B$22,IF(F10='Priority Ratings'!$C$23,'Priority Ratings'!$B$23,IF(F10='Priority Ratings'!$C$24,'Priority Ratings'!$B$24,IF(F10='Priority Ratings'!$C$25,'Priority Ratings'!$B$25,IF(F10='Priority Ratings'!$C$26,'Priority Ratings'!$B$26,IF(F10='Priority Ratings'!$C$27,'Priority Ratings'!$B$27,"No Rating")))))))</f>
        <v>6</v>
      </c>
      <c r="H10" s="104">
        <f t="shared" si="0"/>
        <v>7.0588235294117646E-2</v>
      </c>
      <c r="I10" s="105" t="s">
        <v>56</v>
      </c>
      <c r="J10" s="106"/>
      <c r="K10" s="104">
        <f t="shared" si="1"/>
        <v>0</v>
      </c>
    </row>
    <row r="11" spans="1:11" ht="121.4" customHeight="1" x14ac:dyDescent="0.35">
      <c r="A11" s="100">
        <v>4</v>
      </c>
      <c r="B11" s="101" t="s">
        <v>48</v>
      </c>
      <c r="C11" s="192" t="s">
        <v>250</v>
      </c>
      <c r="D11" s="192" t="s">
        <v>179</v>
      </c>
      <c r="E11" s="107"/>
      <c r="F11" s="103" t="s">
        <v>53</v>
      </c>
      <c r="G11" s="34">
        <f>IF(F11='Priority Ratings'!$C$21,'Priority Ratings'!$B$21,IF(F11='Priority Ratings'!$C$22,'Priority Ratings'!$B$22,IF(F11='Priority Ratings'!$C$23,'Priority Ratings'!$B$23,IF(F11='Priority Ratings'!$C$24,'Priority Ratings'!$B$24,IF(F11='Priority Ratings'!$C$25,'Priority Ratings'!$B$25,IF(F11='Priority Ratings'!$C$26,'Priority Ratings'!$B$26,IF(F11='Priority Ratings'!$C$27,'Priority Ratings'!$B$27,"No Rating")))))))</f>
        <v>6</v>
      </c>
      <c r="H11" s="104">
        <f t="shared" si="0"/>
        <v>7.0588235294117646E-2</v>
      </c>
      <c r="I11" s="105" t="s">
        <v>56</v>
      </c>
      <c r="J11" s="106"/>
      <c r="K11" s="104">
        <f t="shared" si="1"/>
        <v>0</v>
      </c>
    </row>
    <row r="12" spans="1:11" ht="121.4" customHeight="1" x14ac:dyDescent="0.35">
      <c r="A12" s="100">
        <v>4</v>
      </c>
      <c r="B12" s="101" t="s">
        <v>48</v>
      </c>
      <c r="C12" s="192" t="s">
        <v>250</v>
      </c>
      <c r="D12" s="192" t="s">
        <v>180</v>
      </c>
      <c r="E12" s="107"/>
      <c r="F12" s="103" t="s">
        <v>53</v>
      </c>
      <c r="G12" s="34">
        <f>IF(F12='Priority Ratings'!$C$21,'Priority Ratings'!$B$21,IF(F12='Priority Ratings'!$C$22,'Priority Ratings'!$B$22,IF(F12='Priority Ratings'!$C$23,'Priority Ratings'!$B$23,IF(F12='Priority Ratings'!$C$24,'Priority Ratings'!$B$24,IF(F12='Priority Ratings'!$C$25,'Priority Ratings'!$B$25,IF(F12='Priority Ratings'!$C$26,'Priority Ratings'!$B$26,IF(F12='Priority Ratings'!$C$27,'Priority Ratings'!$B$27,"No Rating")))))))</f>
        <v>6</v>
      </c>
      <c r="H12" s="104">
        <f t="shared" si="0"/>
        <v>7.0588235294117646E-2</v>
      </c>
      <c r="I12" s="105" t="s">
        <v>51</v>
      </c>
      <c r="J12" s="106"/>
      <c r="K12" s="104">
        <f t="shared" si="1"/>
        <v>0</v>
      </c>
    </row>
    <row r="13" spans="1:11" ht="79.400000000000006" customHeight="1" x14ac:dyDescent="0.35">
      <c r="A13" s="100">
        <v>5</v>
      </c>
      <c r="B13" s="101" t="s">
        <v>48</v>
      </c>
      <c r="C13" s="192" t="s">
        <v>250</v>
      </c>
      <c r="D13" s="192" t="s">
        <v>181</v>
      </c>
      <c r="E13" s="107"/>
      <c r="F13" s="103" t="s">
        <v>53</v>
      </c>
      <c r="G13" s="34">
        <f>IF(F13='Priority Ratings'!$C$21,'Priority Ratings'!$B$21,IF(F13='Priority Ratings'!$C$22,'Priority Ratings'!$B$22,IF(F13='Priority Ratings'!$C$23,'Priority Ratings'!$B$23,IF(F13='Priority Ratings'!$C$24,'Priority Ratings'!$B$24,IF(F13='Priority Ratings'!$C$25,'Priority Ratings'!$B$25,IF(F13='Priority Ratings'!$C$26,'Priority Ratings'!$B$26,IF(F13='Priority Ratings'!$C$27,'Priority Ratings'!$B$27,"No Rating")))))))</f>
        <v>6</v>
      </c>
      <c r="H13" s="104">
        <f t="shared" si="0"/>
        <v>7.0588235294117646E-2</v>
      </c>
      <c r="I13" s="105" t="s">
        <v>56</v>
      </c>
      <c r="J13" s="106"/>
      <c r="K13" s="104">
        <f t="shared" si="1"/>
        <v>0</v>
      </c>
    </row>
    <row r="14" spans="1:11" ht="79.400000000000006" customHeight="1" x14ac:dyDescent="0.35">
      <c r="A14" s="100">
        <v>6</v>
      </c>
      <c r="B14" s="101" t="s">
        <v>48</v>
      </c>
      <c r="C14" s="192" t="s">
        <v>250</v>
      </c>
      <c r="D14" s="192" t="s">
        <v>182</v>
      </c>
      <c r="E14" s="107"/>
      <c r="F14" s="103" t="s">
        <v>53</v>
      </c>
      <c r="G14" s="34">
        <f>IF(F14='Priority Ratings'!$C$21,'Priority Ratings'!$B$21,IF(F14='Priority Ratings'!$C$22,'Priority Ratings'!$B$22,IF(F14='Priority Ratings'!$C$23,'Priority Ratings'!$B$23,IF(F14='Priority Ratings'!$C$24,'Priority Ratings'!$B$24,IF(F14='Priority Ratings'!$C$25,'Priority Ratings'!$B$25,IF(F14='Priority Ratings'!$C$26,'Priority Ratings'!$B$26,IF(F14='Priority Ratings'!$C$27,'Priority Ratings'!$B$27,"No Rating")))))))</f>
        <v>6</v>
      </c>
      <c r="H14" s="104">
        <f t="shared" si="0"/>
        <v>7.0588235294117646E-2</v>
      </c>
      <c r="I14" s="105" t="s">
        <v>56</v>
      </c>
      <c r="J14" s="106"/>
      <c r="K14" s="104">
        <f t="shared" si="1"/>
        <v>0</v>
      </c>
    </row>
    <row r="15" spans="1:11" ht="68.150000000000006" customHeight="1" x14ac:dyDescent="0.35">
      <c r="A15" s="100">
        <v>7</v>
      </c>
      <c r="B15" s="101" t="s">
        <v>48</v>
      </c>
      <c r="C15" s="192" t="s">
        <v>250</v>
      </c>
      <c r="D15" s="192" t="s">
        <v>183</v>
      </c>
      <c r="E15" s="107"/>
      <c r="F15" s="103" t="s">
        <v>55</v>
      </c>
      <c r="G15" s="34">
        <f>IF(F15='Priority Ratings'!$C$21,'Priority Ratings'!$B$21,IF(F15='Priority Ratings'!$C$22,'Priority Ratings'!$B$22,IF(F15='Priority Ratings'!$C$23,'Priority Ratings'!$B$23,IF(F15='Priority Ratings'!$C$24,'Priority Ratings'!$B$24,IF(F15='Priority Ratings'!$C$25,'Priority Ratings'!$B$25,IF(F15='Priority Ratings'!$C$26,'Priority Ratings'!$B$26,IF(F15='Priority Ratings'!$C$27,'Priority Ratings'!$B$27,"No Rating")))))))</f>
        <v>4</v>
      </c>
      <c r="H15" s="104">
        <f t="shared" si="0"/>
        <v>4.7058823529411764E-2</v>
      </c>
      <c r="I15" s="105" t="s">
        <v>56</v>
      </c>
      <c r="J15" s="106"/>
      <c r="K15" s="104">
        <f t="shared" si="1"/>
        <v>0</v>
      </c>
    </row>
    <row r="16" spans="1:11" ht="67.5" customHeight="1" x14ac:dyDescent="0.35">
      <c r="A16" s="100">
        <v>8</v>
      </c>
      <c r="B16" s="101" t="s">
        <v>48</v>
      </c>
      <c r="C16" s="192" t="s">
        <v>250</v>
      </c>
      <c r="D16" s="192" t="s">
        <v>184</v>
      </c>
      <c r="E16" s="107"/>
      <c r="F16" s="103" t="s">
        <v>53</v>
      </c>
      <c r="G16" s="34">
        <f>IF(F16='Priority Ratings'!$C$21,'Priority Ratings'!$B$21,IF(F16='Priority Ratings'!$C$22,'Priority Ratings'!$B$22,IF(F16='Priority Ratings'!$C$23,'Priority Ratings'!$B$23,IF(F16='Priority Ratings'!$C$24,'Priority Ratings'!$B$24,IF(F16='Priority Ratings'!$C$25,'Priority Ratings'!$B$25,IF(F16='Priority Ratings'!$C$26,'Priority Ratings'!$B$26,IF(F16='Priority Ratings'!$C$27,'Priority Ratings'!$B$27,"No Rating")))))))</f>
        <v>6</v>
      </c>
      <c r="H16" s="104">
        <f t="shared" si="0"/>
        <v>7.0588235294117646E-2</v>
      </c>
      <c r="I16" s="105" t="s">
        <v>56</v>
      </c>
      <c r="J16" s="106"/>
      <c r="K16" s="104">
        <f t="shared" si="1"/>
        <v>0</v>
      </c>
    </row>
    <row r="17" spans="1:11" ht="90.75" customHeight="1" x14ac:dyDescent="0.35">
      <c r="A17" s="100">
        <v>9</v>
      </c>
      <c r="B17" s="101" t="s">
        <v>48</v>
      </c>
      <c r="C17" s="192" t="s">
        <v>250</v>
      </c>
      <c r="D17" s="192" t="s">
        <v>185</v>
      </c>
      <c r="E17" s="107"/>
      <c r="F17" s="103" t="s">
        <v>53</v>
      </c>
      <c r="G17" s="34">
        <f>IF(F17='Priority Ratings'!$C$21,'Priority Ratings'!$B$21,IF(F17='Priority Ratings'!$C$22,'Priority Ratings'!$B$22,IF(F17='Priority Ratings'!$C$23,'Priority Ratings'!$B$23,IF(F17='Priority Ratings'!$C$24,'Priority Ratings'!$B$24,IF(F17='Priority Ratings'!$C$25,'Priority Ratings'!$B$25,IF(F17='Priority Ratings'!$C$26,'Priority Ratings'!$B$26,IF(F17='Priority Ratings'!$C$27,'Priority Ratings'!$B$27,"No Rating")))))))</f>
        <v>6</v>
      </c>
      <c r="H17" s="104">
        <f t="shared" si="0"/>
        <v>7.0588235294117646E-2</v>
      </c>
      <c r="I17" s="105" t="s">
        <v>186</v>
      </c>
      <c r="J17" s="106"/>
      <c r="K17" s="104">
        <f t="shared" si="1"/>
        <v>0</v>
      </c>
    </row>
    <row r="18" spans="1:11" ht="82.5" customHeight="1" x14ac:dyDescent="0.35">
      <c r="A18" s="100">
        <v>10</v>
      </c>
      <c r="B18" s="101" t="s">
        <v>48</v>
      </c>
      <c r="C18" s="192" t="s">
        <v>250</v>
      </c>
      <c r="D18" s="192" t="s">
        <v>187</v>
      </c>
      <c r="E18" s="107"/>
      <c r="F18" s="103" t="s">
        <v>53</v>
      </c>
      <c r="G18" s="34">
        <f>IF(F18='Priority Ratings'!$C$21,'Priority Ratings'!$B$21,IF(F18='Priority Ratings'!$C$22,'Priority Ratings'!$B$22,IF(F18='Priority Ratings'!$C$23,'Priority Ratings'!$B$23,IF(F18='Priority Ratings'!$C$24,'Priority Ratings'!$B$24,IF(F18='Priority Ratings'!$C$25,'Priority Ratings'!$B$25,IF(F18='Priority Ratings'!$C$26,'Priority Ratings'!$B$26,IF(F18='Priority Ratings'!$C$27,'Priority Ratings'!$B$27,"No Rating")))))))</f>
        <v>6</v>
      </c>
      <c r="H18" s="104">
        <f t="shared" si="0"/>
        <v>7.0588235294117646E-2</v>
      </c>
      <c r="I18" s="105" t="s">
        <v>56</v>
      </c>
      <c r="J18" s="106"/>
      <c r="K18" s="104">
        <f t="shared" si="1"/>
        <v>0</v>
      </c>
    </row>
    <row r="19" spans="1:11" ht="55.4" customHeight="1" x14ac:dyDescent="0.35">
      <c r="A19" s="100">
        <v>11</v>
      </c>
      <c r="B19" s="101" t="s">
        <v>48</v>
      </c>
      <c r="C19" s="192" t="s">
        <v>250</v>
      </c>
      <c r="D19" s="192" t="s">
        <v>188</v>
      </c>
      <c r="E19" s="107"/>
      <c r="F19" s="103" t="s">
        <v>53</v>
      </c>
      <c r="G19" s="34">
        <f>IF(F19='Priority Ratings'!$C$21,'Priority Ratings'!$B$21,IF(F19='Priority Ratings'!$C$22,'Priority Ratings'!$B$22,IF(F19='Priority Ratings'!$C$23,'Priority Ratings'!$B$23,IF(F19='Priority Ratings'!$C$24,'Priority Ratings'!$B$24,IF(F19='Priority Ratings'!$C$25,'Priority Ratings'!$B$25,IF(F19='Priority Ratings'!$C$26,'Priority Ratings'!$B$26,IF(F19='Priority Ratings'!$C$27,'Priority Ratings'!$B$27,"No Rating")))))))</f>
        <v>6</v>
      </c>
      <c r="H19" s="104">
        <f t="shared" si="0"/>
        <v>7.0588235294117646E-2</v>
      </c>
      <c r="I19" s="105" t="s">
        <v>51</v>
      </c>
      <c r="J19" s="106"/>
      <c r="K19" s="104">
        <f t="shared" si="1"/>
        <v>0</v>
      </c>
    </row>
    <row r="20" spans="1:11" ht="55.4" customHeight="1" x14ac:dyDescent="0.35">
      <c r="A20" s="100">
        <v>12</v>
      </c>
      <c r="B20" s="101" t="s">
        <v>48</v>
      </c>
      <c r="C20" s="192" t="s">
        <v>250</v>
      </c>
      <c r="D20" s="192" t="s">
        <v>189</v>
      </c>
      <c r="E20" s="107"/>
      <c r="F20" s="103" t="s">
        <v>55</v>
      </c>
      <c r="G20" s="34">
        <f>IF(F20='Priority Ratings'!$C$21,'Priority Ratings'!$B$21,IF(F20='Priority Ratings'!$C$22,'Priority Ratings'!$B$22,IF(F20='Priority Ratings'!$C$23,'Priority Ratings'!$B$23,IF(F20='Priority Ratings'!$C$24,'Priority Ratings'!$B$24,IF(F20='Priority Ratings'!$C$25,'Priority Ratings'!$B$25,IF(F20='Priority Ratings'!$C$26,'Priority Ratings'!$B$26,IF(F20='Priority Ratings'!$C$27,'Priority Ratings'!$B$27,"No Rating")))))))</f>
        <v>4</v>
      </c>
      <c r="H20" s="104">
        <f t="shared" si="0"/>
        <v>4.7058823529411764E-2</v>
      </c>
      <c r="I20" s="105" t="s">
        <v>56</v>
      </c>
      <c r="J20" s="106"/>
      <c r="K20" s="104">
        <f t="shared" si="1"/>
        <v>0</v>
      </c>
    </row>
    <row r="21" spans="1:11" ht="86.15" customHeight="1" x14ac:dyDescent="0.35">
      <c r="A21" s="100">
        <v>13</v>
      </c>
      <c r="B21" s="101" t="s">
        <v>48</v>
      </c>
      <c r="C21" s="192" t="s">
        <v>250</v>
      </c>
      <c r="D21" s="192" t="s">
        <v>190</v>
      </c>
      <c r="E21" s="107"/>
      <c r="F21" s="103" t="s">
        <v>55</v>
      </c>
      <c r="G21" s="34">
        <f>IF(F21='Priority Ratings'!$C$21,'Priority Ratings'!$B$21,IF(F21='Priority Ratings'!$C$22,'Priority Ratings'!$B$22,IF(F21='Priority Ratings'!$C$23,'Priority Ratings'!$B$23,IF(F21='Priority Ratings'!$C$24,'Priority Ratings'!$B$24,IF(F21='Priority Ratings'!$C$25,'Priority Ratings'!$B$25,IF(F21='Priority Ratings'!$C$26,'Priority Ratings'!$B$26,IF(F21='Priority Ratings'!$C$27,'Priority Ratings'!$B$27,"No Rating")))))))</f>
        <v>4</v>
      </c>
      <c r="H21" s="104">
        <f t="shared" si="0"/>
        <v>4.7058823529411764E-2</v>
      </c>
      <c r="I21" s="105" t="s">
        <v>56</v>
      </c>
      <c r="J21" s="106"/>
      <c r="K21" s="104">
        <f t="shared" si="1"/>
        <v>0</v>
      </c>
    </row>
    <row r="22" spans="1:11" ht="50" x14ac:dyDescent="0.35">
      <c r="A22" s="100">
        <v>14</v>
      </c>
      <c r="B22" s="101" t="s">
        <v>48</v>
      </c>
      <c r="C22" s="192" t="s">
        <v>250</v>
      </c>
      <c r="D22" s="192" t="s">
        <v>191</v>
      </c>
      <c r="E22" s="107"/>
      <c r="F22" s="103" t="s">
        <v>55</v>
      </c>
      <c r="G22" s="34">
        <f>IF(F22='Priority Ratings'!$C$21,'Priority Ratings'!$B$21,IF(F22='Priority Ratings'!$C$22,'Priority Ratings'!$B$22,IF(F22='Priority Ratings'!$C$23,'Priority Ratings'!$B$23,IF(F22='Priority Ratings'!$C$24,'Priority Ratings'!$B$24,IF(F22='Priority Ratings'!$C$25,'Priority Ratings'!$B$25,IF(F22='Priority Ratings'!$C$26,'Priority Ratings'!$B$26,IF(F22='Priority Ratings'!$C$27,'Priority Ratings'!$B$27,"No Rating")))))))</f>
        <v>4</v>
      </c>
      <c r="H22" s="104">
        <f t="shared" si="0"/>
        <v>4.7058823529411764E-2</v>
      </c>
      <c r="I22" s="105" t="s">
        <v>51</v>
      </c>
      <c r="J22" s="106"/>
      <c r="K22" s="104">
        <f t="shared" si="1"/>
        <v>0</v>
      </c>
    </row>
    <row r="23" spans="1:11" ht="96" customHeight="1" x14ac:dyDescent="0.35">
      <c r="A23" s="100">
        <v>15</v>
      </c>
      <c r="B23" s="101" t="s">
        <v>48</v>
      </c>
      <c r="C23" s="192" t="s">
        <v>250</v>
      </c>
      <c r="D23" s="192" t="s">
        <v>192</v>
      </c>
      <c r="E23" s="107"/>
      <c r="F23" s="103" t="s">
        <v>55</v>
      </c>
      <c r="G23" s="34">
        <f>IF(F23='Priority Ratings'!$C$21,'Priority Ratings'!$B$21,IF(F23='Priority Ratings'!$C$22,'Priority Ratings'!$B$22,IF(F23='Priority Ratings'!$C$23,'Priority Ratings'!$B$23,IF(F23='Priority Ratings'!$C$24,'Priority Ratings'!$B$24,IF(F23='Priority Ratings'!$C$25,'Priority Ratings'!$B$25,IF(F23='Priority Ratings'!$C$26,'Priority Ratings'!$B$26,IF(F23='Priority Ratings'!$C$27,'Priority Ratings'!$B$27,"No Rating")))))))</f>
        <v>4</v>
      </c>
      <c r="H23" s="104">
        <f t="shared" si="0"/>
        <v>4.7058823529411764E-2</v>
      </c>
      <c r="I23" s="105" t="s">
        <v>56</v>
      </c>
      <c r="J23" s="106"/>
      <c r="K23" s="104">
        <f t="shared" si="1"/>
        <v>0</v>
      </c>
    </row>
    <row r="24" spans="1:11" x14ac:dyDescent="0.35">
      <c r="A24" s="120"/>
      <c r="B24" s="121"/>
      <c r="C24" s="121"/>
      <c r="D24" s="121"/>
      <c r="E24" s="122" t="s">
        <v>99</v>
      </c>
      <c r="F24" s="218"/>
      <c r="G24" s="138">
        <f>SUM(G8:G23)</f>
        <v>85</v>
      </c>
      <c r="H24" s="139">
        <f>SUM(H8:H23)</f>
        <v>1</v>
      </c>
      <c r="I24" s="140"/>
      <c r="J24" s="123"/>
      <c r="K24" s="141">
        <f>SUM(K8:K23)</f>
        <v>0</v>
      </c>
    </row>
  </sheetData>
  <mergeCells count="2">
    <mergeCell ref="A1:C1"/>
    <mergeCell ref="F6:H6"/>
  </mergeCell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900-000000000000}">
          <x14:formula1>
            <xm:f>'Priority Ratings'!$C$21:$C$27</xm:f>
          </x14:formula1>
          <xm:sqref>F8:F23</xm:sqref>
        </x14:dataValidation>
        <x14:dataValidation type="list" allowBlank="1" showInputMessage="1" showErrorMessage="1" xr:uid="{00000000-0002-0000-0900-000001000000}">
          <x14:formula1>
            <xm:f>'Priority Ratingsa'!$A$2:$A$4</xm:f>
          </x14:formula1>
          <xm:sqref>J8:J23</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E6"/>
  <sheetViews>
    <sheetView workbookViewId="0">
      <selection activeCell="L12" sqref="L12"/>
    </sheetView>
  </sheetViews>
  <sheetFormatPr defaultRowHeight="14.5" x14ac:dyDescent="0.35"/>
  <cols>
    <col min="1" max="1" width="33.1796875" customWidth="1"/>
    <col min="2" max="2" width="32.1796875" customWidth="1"/>
  </cols>
  <sheetData>
    <row r="1" spans="1:5" ht="37.5" customHeight="1" thickBot="1" x14ac:dyDescent="0.4">
      <c r="A1" s="688" t="s">
        <v>194</v>
      </c>
      <c r="B1" s="688" t="s">
        <v>195</v>
      </c>
    </row>
    <row r="2" spans="1:5" ht="36.75" customHeight="1" x14ac:dyDescent="0.35">
      <c r="A2" s="686">
        <v>0</v>
      </c>
      <c r="B2" s="687" t="s">
        <v>1691</v>
      </c>
      <c r="D2" s="649"/>
    </row>
    <row r="3" spans="1:5" ht="42" customHeight="1" x14ac:dyDescent="0.35">
      <c r="A3" s="682">
        <v>0.5</v>
      </c>
      <c r="B3" s="684" t="s">
        <v>1690</v>
      </c>
    </row>
    <row r="4" spans="1:5" ht="45" customHeight="1" thickBot="1" x14ac:dyDescent="0.4">
      <c r="A4" s="683">
        <v>1</v>
      </c>
      <c r="B4" s="685" t="s">
        <v>1689</v>
      </c>
    </row>
    <row r="5" spans="1:5" ht="15" thickBot="1" x14ac:dyDescent="0.4"/>
    <row r="6" spans="1:5" ht="19" thickBot="1" x14ac:dyDescent="0.5">
      <c r="A6" s="679" t="s">
        <v>206</v>
      </c>
      <c r="B6" s="680"/>
      <c r="C6" s="680"/>
      <c r="D6" s="681"/>
      <c r="E6" s="678"/>
    </row>
  </sheetData>
  <sheetProtection algorithmName="SHA-512" hashValue="hR6sqz92QZKvNowZj0+iWPsBbhWggjDQ64f13hwB+6AS0CdXHbkuopMN6N3aC46/BxVOBdX1AfaII5N/+Big8w==" saltValue="FMjTef69wG7DbPaKfQx51A==" spinCount="100000" sheet="1" objects="1" scenarios="1"/>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B20:K29"/>
  <sheetViews>
    <sheetView topLeftCell="A7" workbookViewId="0">
      <selection activeCell="J27" sqref="J27"/>
    </sheetView>
  </sheetViews>
  <sheetFormatPr defaultRowHeight="14.5" x14ac:dyDescent="0.35"/>
  <cols>
    <col min="2" max="2" width="13.453125" bestFit="1" customWidth="1"/>
    <col min="3" max="3" width="18.453125" bestFit="1" customWidth="1"/>
    <col min="5" max="5" width="12.54296875" bestFit="1" customWidth="1"/>
    <col min="6" max="6" width="16.54296875" bestFit="1" customWidth="1"/>
    <col min="9" max="9" width="12.7265625" bestFit="1" customWidth="1"/>
    <col min="10" max="10" width="37.1796875" customWidth="1"/>
  </cols>
  <sheetData>
    <row r="20" spans="2:11" x14ac:dyDescent="0.35">
      <c r="B20" t="s">
        <v>193</v>
      </c>
      <c r="C20" t="s">
        <v>42</v>
      </c>
      <c r="E20" s="1" t="s">
        <v>194</v>
      </c>
      <c r="F20" s="1" t="s">
        <v>195</v>
      </c>
      <c r="I20" s="1" t="s">
        <v>194</v>
      </c>
      <c r="J20" s="1" t="s">
        <v>195</v>
      </c>
      <c r="K20" s="191"/>
    </row>
    <row r="21" spans="2:11" x14ac:dyDescent="0.35">
      <c r="B21" s="1">
        <v>0</v>
      </c>
      <c r="C21" s="1" t="s">
        <v>196</v>
      </c>
      <c r="E21" s="52">
        <v>0</v>
      </c>
      <c r="F21" s="1" t="s">
        <v>197</v>
      </c>
      <c r="I21" s="52">
        <v>0</v>
      </c>
      <c r="J21" s="1" t="s">
        <v>1691</v>
      </c>
      <c r="K21" s="191"/>
    </row>
    <row r="22" spans="2:11" ht="30" customHeight="1" x14ac:dyDescent="0.35">
      <c r="B22" s="1">
        <v>1</v>
      </c>
      <c r="C22" s="1" t="s">
        <v>198</v>
      </c>
      <c r="E22" s="52">
        <v>0.25</v>
      </c>
      <c r="F22" s="1" t="s">
        <v>199</v>
      </c>
      <c r="I22" s="52">
        <v>0.5</v>
      </c>
      <c r="J22" s="427" t="s">
        <v>1690</v>
      </c>
      <c r="K22" s="191"/>
    </row>
    <row r="23" spans="2:11" x14ac:dyDescent="0.35">
      <c r="B23" s="1">
        <v>2</v>
      </c>
      <c r="C23" s="1" t="s">
        <v>50</v>
      </c>
      <c r="E23" s="52">
        <v>0.5</v>
      </c>
      <c r="F23" s="1" t="s">
        <v>200</v>
      </c>
      <c r="I23" s="52">
        <v>1</v>
      </c>
      <c r="J23" s="427" t="s">
        <v>1689</v>
      </c>
      <c r="K23" s="191"/>
    </row>
    <row r="24" spans="2:11" x14ac:dyDescent="0.35">
      <c r="B24" s="1">
        <v>3</v>
      </c>
      <c r="C24" s="1" t="s">
        <v>63</v>
      </c>
      <c r="E24" s="52">
        <v>0.75</v>
      </c>
      <c r="F24" s="1" t="s">
        <v>201</v>
      </c>
    </row>
    <row r="25" spans="2:11" x14ac:dyDescent="0.35">
      <c r="B25" s="1">
        <v>4</v>
      </c>
      <c r="C25" s="1" t="s">
        <v>55</v>
      </c>
      <c r="E25" s="52">
        <v>1</v>
      </c>
      <c r="F25" s="1" t="s">
        <v>202</v>
      </c>
    </row>
    <row r="26" spans="2:11" x14ac:dyDescent="0.35">
      <c r="B26" s="1">
        <v>5</v>
      </c>
      <c r="C26" s="1" t="s">
        <v>61</v>
      </c>
      <c r="E26" s="53"/>
    </row>
    <row r="27" spans="2:11" x14ac:dyDescent="0.35">
      <c r="B27" s="1">
        <v>6</v>
      </c>
      <c r="C27" s="1" t="s">
        <v>53</v>
      </c>
    </row>
    <row r="29" spans="2:11" x14ac:dyDescent="0.35">
      <c r="B29" s="54" t="s">
        <v>203</v>
      </c>
    </row>
  </sheetData>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B2:G13"/>
  <sheetViews>
    <sheetView workbookViewId="0">
      <selection activeCell="G5" sqref="G5"/>
    </sheetView>
  </sheetViews>
  <sheetFormatPr defaultRowHeight="14.5" x14ac:dyDescent="0.35"/>
  <cols>
    <col min="2" max="2" width="26.54296875" customWidth="1"/>
    <col min="4" max="4" width="12" bestFit="1" customWidth="1"/>
    <col min="5" max="5" width="16.54296875" bestFit="1" customWidth="1"/>
    <col min="7" max="7" width="19.81640625" bestFit="1" customWidth="1"/>
  </cols>
  <sheetData>
    <row r="2" spans="2:7" x14ac:dyDescent="0.35">
      <c r="B2" s="50" t="s">
        <v>39</v>
      </c>
      <c r="D2" s="50" t="s">
        <v>193</v>
      </c>
      <c r="E2" s="50" t="s">
        <v>42</v>
      </c>
      <c r="G2" s="50" t="s">
        <v>129</v>
      </c>
    </row>
    <row r="3" spans="2:7" x14ac:dyDescent="0.35">
      <c r="B3" s="1" t="s">
        <v>4</v>
      </c>
      <c r="D3" s="1">
        <v>0</v>
      </c>
      <c r="E3" s="1" t="s">
        <v>196</v>
      </c>
      <c r="G3" s="1" t="s">
        <v>23</v>
      </c>
    </row>
    <row r="4" spans="2:7" x14ac:dyDescent="0.35">
      <c r="B4" s="1"/>
      <c r="D4" s="1">
        <v>1</v>
      </c>
      <c r="E4" s="1" t="s">
        <v>198</v>
      </c>
      <c r="G4" s="1" t="s">
        <v>204</v>
      </c>
    </row>
    <row r="5" spans="2:7" x14ac:dyDescent="0.35">
      <c r="B5" s="1"/>
      <c r="D5" s="1">
        <v>2</v>
      </c>
      <c r="E5" s="1" t="s">
        <v>50</v>
      </c>
      <c r="G5" s="1" t="s">
        <v>205</v>
      </c>
    </row>
    <row r="6" spans="2:7" x14ac:dyDescent="0.35">
      <c r="D6" s="1">
        <v>3</v>
      </c>
      <c r="E6" s="1" t="s">
        <v>63</v>
      </c>
      <c r="G6" s="1" t="s">
        <v>25</v>
      </c>
    </row>
    <row r="7" spans="2:7" x14ac:dyDescent="0.35">
      <c r="D7" s="1">
        <v>4</v>
      </c>
      <c r="E7" s="1" t="s">
        <v>55</v>
      </c>
    </row>
    <row r="8" spans="2:7" x14ac:dyDescent="0.35">
      <c r="D8" s="1">
        <v>5</v>
      </c>
      <c r="E8" s="1" t="s">
        <v>61</v>
      </c>
    </row>
    <row r="9" spans="2:7" x14ac:dyDescent="0.35">
      <c r="D9" s="1">
        <v>6</v>
      </c>
      <c r="E9" s="1" t="s">
        <v>53</v>
      </c>
    </row>
    <row r="13" spans="2:7" x14ac:dyDescent="0.35">
      <c r="B13" s="51" t="s">
        <v>206</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94"/>
  <sheetViews>
    <sheetView zoomScaleNormal="100" workbookViewId="0">
      <selection activeCell="I4" sqref="I4"/>
    </sheetView>
  </sheetViews>
  <sheetFormatPr defaultColWidth="9.1796875" defaultRowHeight="14" x14ac:dyDescent="0.3"/>
  <cols>
    <col min="1" max="1" width="10" style="299" customWidth="1"/>
    <col min="2" max="2" width="9.1796875" style="299"/>
    <col min="3" max="3" width="45" style="299" customWidth="1"/>
    <col min="4" max="4" width="55.453125" style="301" customWidth="1"/>
    <col min="5" max="5" width="17.453125" style="321" customWidth="1"/>
    <col min="6" max="6" width="11.26953125" style="321" customWidth="1"/>
    <col min="7" max="7" width="14.26953125" style="321" customWidth="1"/>
    <col min="8" max="8" width="38.54296875" style="321" customWidth="1"/>
    <col min="9" max="9" width="17" style="321" customWidth="1"/>
    <col min="10" max="10" width="25.453125" style="321" customWidth="1"/>
    <col min="11" max="11" width="17.54296875" style="321" customWidth="1"/>
    <col min="12" max="12" width="19.54296875" style="321" customWidth="1"/>
    <col min="13" max="16384" width="9.1796875" style="299"/>
  </cols>
  <sheetData>
    <row r="1" spans="1:12" ht="20.5" thickBot="1" x14ac:dyDescent="0.35">
      <c r="A1" s="298" t="s">
        <v>307</v>
      </c>
      <c r="E1" s="336"/>
      <c r="F1" s="336"/>
      <c r="G1" s="336"/>
      <c r="H1" s="336"/>
      <c r="I1" s="336"/>
      <c r="J1" s="336"/>
      <c r="K1" s="336"/>
      <c r="L1" s="336"/>
    </row>
    <row r="2" spans="1:12" ht="20.5" thickBot="1" x14ac:dyDescent="0.35">
      <c r="A2" s="298"/>
      <c r="E2" s="739" t="s">
        <v>1693</v>
      </c>
      <c r="F2" s="740"/>
      <c r="G2" s="740"/>
      <c r="H2" s="741"/>
      <c r="I2" s="742" t="s">
        <v>1692</v>
      </c>
      <c r="J2" s="743"/>
      <c r="K2" s="744"/>
      <c r="L2" s="336"/>
    </row>
    <row r="3" spans="1:12" ht="75" customHeight="1" thickBot="1" x14ac:dyDescent="0.3">
      <c r="A3" s="304" t="s">
        <v>308</v>
      </c>
      <c r="B3" s="348" t="s">
        <v>309</v>
      </c>
      <c r="C3" s="348" t="s">
        <v>310</v>
      </c>
      <c r="D3" s="308" t="s">
        <v>312</v>
      </c>
      <c r="E3" s="532" t="s">
        <v>42</v>
      </c>
      <c r="F3" s="532" t="s">
        <v>43</v>
      </c>
      <c r="G3" s="532" t="s">
        <v>44</v>
      </c>
      <c r="H3" s="532" t="s">
        <v>45</v>
      </c>
      <c r="I3" s="308" t="s">
        <v>1688</v>
      </c>
      <c r="J3" s="308" t="s">
        <v>1695</v>
      </c>
      <c r="K3" s="308" t="s">
        <v>587</v>
      </c>
      <c r="L3" s="533" t="s">
        <v>47</v>
      </c>
    </row>
    <row r="4" spans="1:12" ht="92.25" customHeight="1" x14ac:dyDescent="0.25">
      <c r="A4" s="736" t="s">
        <v>307</v>
      </c>
      <c r="B4" s="327" t="s">
        <v>314</v>
      </c>
      <c r="C4" s="327" t="s">
        <v>315</v>
      </c>
      <c r="D4" s="327" t="s">
        <v>316</v>
      </c>
      <c r="E4" s="612" t="s">
        <v>61</v>
      </c>
      <c r="F4" s="613">
        <f>IF(E4='Priority Ratings'!$C$21,'Priority Ratings'!$B$21,IF(E4='Priority Ratings'!$C$22,'Priority Ratings'!$B$22,IF(E4='Priority Ratings'!$C$23,'Priority Ratings'!$B$23,IF(E4='Priority Ratings'!$C$24,'Priority Ratings'!$B$24,IF(E4='Priority Ratings'!$C$25,'Priority Ratings'!$B$25,IF(E4='Priority Ratings'!$C$26,'Priority Ratings'!$B$26,IF(E4='Priority Ratings'!$C$27,'Priority Ratings'!$B$27,"No Rating")))))))</f>
        <v>5</v>
      </c>
      <c r="G4" s="614">
        <f t="shared" ref="G4:G9" si="0">F4/F$59</f>
        <v>1.858736059479554E-2</v>
      </c>
      <c r="H4" s="626" t="s">
        <v>64</v>
      </c>
      <c r="I4" s="615">
        <v>0</v>
      </c>
      <c r="J4" s="391"/>
      <c r="K4" s="616"/>
      <c r="L4" s="639">
        <f>I4*G4</f>
        <v>0</v>
      </c>
    </row>
    <row r="5" spans="1:12" ht="91.5" customHeight="1" x14ac:dyDescent="0.25">
      <c r="A5" s="737"/>
      <c r="B5" s="328" t="s">
        <v>317</v>
      </c>
      <c r="C5" s="328" t="s">
        <v>318</v>
      </c>
      <c r="D5" s="328" t="s">
        <v>319</v>
      </c>
      <c r="E5" s="525" t="s">
        <v>61</v>
      </c>
      <c r="F5" s="475">
        <f>IF(E5='Priority Ratings'!$C$21,'Priority Ratings'!$B$21,IF(E5='Priority Ratings'!$C$22,'Priority Ratings'!$B$22,IF(E5='Priority Ratings'!$C$23,'Priority Ratings'!$B$23,IF(E5='Priority Ratings'!$C$24,'Priority Ratings'!$B$24,IF(E5='Priority Ratings'!$C$25,'Priority Ratings'!$B$25,IF(E5='Priority Ratings'!$C$26,'Priority Ratings'!$B$26,IF(E5='Priority Ratings'!$C$27,'Priority Ratings'!$B$27,"No Rating")))))))</f>
        <v>5</v>
      </c>
      <c r="G5" s="465">
        <f t="shared" si="0"/>
        <v>1.858736059479554E-2</v>
      </c>
      <c r="H5" s="466" t="s">
        <v>56</v>
      </c>
      <c r="I5" s="468">
        <v>0</v>
      </c>
      <c r="J5" s="342"/>
      <c r="K5" s="461"/>
      <c r="L5" s="524">
        <f t="shared" ref="L5:L58" si="1">I5*G5</f>
        <v>0</v>
      </c>
    </row>
    <row r="6" spans="1:12" ht="88.5" customHeight="1" x14ac:dyDescent="0.25">
      <c r="A6" s="737"/>
      <c r="B6" s="328" t="s">
        <v>320</v>
      </c>
      <c r="C6" s="328" t="s">
        <v>321</v>
      </c>
      <c r="D6" s="328" t="s">
        <v>322</v>
      </c>
      <c r="E6" s="525" t="s">
        <v>61</v>
      </c>
      <c r="F6" s="475">
        <f>IF(E6='Priority Ratings'!$C$21,'Priority Ratings'!$B$21,IF(E6='Priority Ratings'!$C$22,'Priority Ratings'!$B$22,IF(E6='Priority Ratings'!$C$23,'Priority Ratings'!$B$23,IF(E6='Priority Ratings'!$C$24,'Priority Ratings'!$B$24,IF(E6='Priority Ratings'!$C$25,'Priority Ratings'!$B$25,IF(E6='Priority Ratings'!$C$26,'Priority Ratings'!$B$26,IF(E6='Priority Ratings'!$C$27,'Priority Ratings'!$B$27,"No Rating")))))))</f>
        <v>5</v>
      </c>
      <c r="G6" s="465">
        <f t="shared" si="0"/>
        <v>1.858736059479554E-2</v>
      </c>
      <c r="H6" s="466" t="s">
        <v>56</v>
      </c>
      <c r="I6" s="468">
        <v>0</v>
      </c>
      <c r="J6" s="342"/>
      <c r="K6" s="461"/>
      <c r="L6" s="524">
        <f t="shared" si="1"/>
        <v>0</v>
      </c>
    </row>
    <row r="7" spans="1:12" ht="66.75" customHeight="1" x14ac:dyDescent="0.25">
      <c r="A7" s="737"/>
      <c r="B7" s="328" t="s">
        <v>323</v>
      </c>
      <c r="C7" s="328" t="s">
        <v>324</v>
      </c>
      <c r="D7" s="328" t="s">
        <v>325</v>
      </c>
      <c r="E7" s="525" t="s">
        <v>61</v>
      </c>
      <c r="F7" s="475">
        <f>IF(E7='Priority Ratings'!$C$21,'Priority Ratings'!$B$21,IF(E7='Priority Ratings'!$C$22,'Priority Ratings'!$B$22,IF(E7='Priority Ratings'!$C$23,'Priority Ratings'!$B$23,IF(E7='Priority Ratings'!$C$24,'Priority Ratings'!$B$24,IF(E7='Priority Ratings'!$C$25,'Priority Ratings'!$B$25,IF(E7='Priority Ratings'!$C$26,'Priority Ratings'!$B$26,IF(E7='Priority Ratings'!$C$27,'Priority Ratings'!$B$27,"No Rating")))))))</f>
        <v>5</v>
      </c>
      <c r="G7" s="465">
        <f t="shared" si="0"/>
        <v>1.858736059479554E-2</v>
      </c>
      <c r="H7" s="466" t="s">
        <v>56</v>
      </c>
      <c r="I7" s="468">
        <v>0</v>
      </c>
      <c r="J7" s="342"/>
      <c r="K7" s="461"/>
      <c r="L7" s="524">
        <f t="shared" si="1"/>
        <v>0</v>
      </c>
    </row>
    <row r="8" spans="1:12" ht="66" customHeight="1" x14ac:dyDescent="0.25">
      <c r="A8" s="737"/>
      <c r="B8" s="328" t="s">
        <v>326</v>
      </c>
      <c r="C8" s="328" t="s">
        <v>327</v>
      </c>
      <c r="D8" s="328" t="s">
        <v>328</v>
      </c>
      <c r="E8" s="525" t="s">
        <v>61</v>
      </c>
      <c r="F8" s="475">
        <f>IF(E8='Priority Ratings'!$C$21,'Priority Ratings'!$B$21,IF(E8='Priority Ratings'!$C$22,'Priority Ratings'!$B$22,IF(E8='Priority Ratings'!$C$23,'Priority Ratings'!$B$23,IF(E8='Priority Ratings'!$C$24,'Priority Ratings'!$B$24,IF(E8='Priority Ratings'!$C$25,'Priority Ratings'!$B$25,IF(E8='Priority Ratings'!$C$26,'Priority Ratings'!$B$26,IF(E8='Priority Ratings'!$C$27,'Priority Ratings'!$B$27,"No Rating")))))))</f>
        <v>5</v>
      </c>
      <c r="G8" s="465">
        <f t="shared" si="0"/>
        <v>1.858736059479554E-2</v>
      </c>
      <c r="H8" s="466" t="s">
        <v>56</v>
      </c>
      <c r="I8" s="468">
        <v>0</v>
      </c>
      <c r="J8" s="342"/>
      <c r="K8" s="461"/>
      <c r="L8" s="524">
        <f t="shared" si="1"/>
        <v>0</v>
      </c>
    </row>
    <row r="9" spans="1:12" ht="69.75" customHeight="1" x14ac:dyDescent="0.25">
      <c r="A9" s="737"/>
      <c r="B9" s="328" t="s">
        <v>329</v>
      </c>
      <c r="C9" s="328" t="s">
        <v>330</v>
      </c>
      <c r="D9" s="328" t="s">
        <v>331</v>
      </c>
      <c r="E9" s="525" t="s">
        <v>61</v>
      </c>
      <c r="F9" s="475">
        <f>IF(E9='Priority Ratings'!$C$21,'Priority Ratings'!$B$21,IF(E9='Priority Ratings'!$C$22,'Priority Ratings'!$B$22,IF(E9='Priority Ratings'!$C$23,'Priority Ratings'!$B$23,IF(E9='Priority Ratings'!$C$24,'Priority Ratings'!$B$24,IF(E9='Priority Ratings'!$C$25,'Priority Ratings'!$B$25,IF(E9='Priority Ratings'!$C$26,'Priority Ratings'!$B$26,IF(E9='Priority Ratings'!$C$27,'Priority Ratings'!$B$27,"No Rating")))))))</f>
        <v>5</v>
      </c>
      <c r="G9" s="465">
        <f t="shared" si="0"/>
        <v>1.858736059479554E-2</v>
      </c>
      <c r="H9" s="466" t="s">
        <v>56</v>
      </c>
      <c r="I9" s="468">
        <v>0</v>
      </c>
      <c r="J9" s="342"/>
      <c r="K9" s="461"/>
      <c r="L9" s="524">
        <f t="shared" si="1"/>
        <v>0</v>
      </c>
    </row>
    <row r="10" spans="1:12" ht="106.5" customHeight="1" x14ac:dyDescent="0.25">
      <c r="A10" s="737"/>
      <c r="B10" s="328" t="s">
        <v>332</v>
      </c>
      <c r="C10" s="328" t="s">
        <v>333</v>
      </c>
      <c r="D10" s="328" t="s">
        <v>334</v>
      </c>
      <c r="E10" s="525" t="s">
        <v>61</v>
      </c>
      <c r="F10" s="475">
        <f>IF(E10='Priority Ratings'!$C$21,'Priority Ratings'!$B$21,IF(E10='Priority Ratings'!$C$22,'Priority Ratings'!$B$22,IF(E10='Priority Ratings'!$C$23,'Priority Ratings'!$B$23,IF(E10='Priority Ratings'!$C$24,'Priority Ratings'!$B$24,IF(E10='Priority Ratings'!$C$25,'Priority Ratings'!$B$25,IF(E10='Priority Ratings'!$C$26,'Priority Ratings'!$B$26,IF(E10='Priority Ratings'!$C$27,'Priority Ratings'!$B$27,"No Rating")))))))</f>
        <v>5</v>
      </c>
      <c r="G10" s="465">
        <f t="shared" ref="G10:G58" si="2">F10/F$59</f>
        <v>1.858736059479554E-2</v>
      </c>
      <c r="H10" s="466" t="s">
        <v>56</v>
      </c>
      <c r="I10" s="468">
        <v>0</v>
      </c>
      <c r="J10" s="381"/>
      <c r="K10" s="381"/>
      <c r="L10" s="524">
        <f t="shared" si="1"/>
        <v>0</v>
      </c>
    </row>
    <row r="11" spans="1:12" ht="118.5" customHeight="1" x14ac:dyDescent="0.25">
      <c r="A11" s="737"/>
      <c r="B11" s="328" t="s">
        <v>335</v>
      </c>
      <c r="C11" s="328" t="s">
        <v>336</v>
      </c>
      <c r="D11" s="328" t="s">
        <v>337</v>
      </c>
      <c r="E11" s="525" t="s">
        <v>61</v>
      </c>
      <c r="F11" s="475">
        <f>IF(E11='Priority Ratings'!$C$21,'Priority Ratings'!$B$21,IF(E11='Priority Ratings'!$C$22,'Priority Ratings'!$B$22,IF(E11='Priority Ratings'!$C$23,'Priority Ratings'!$B$23,IF(E11='Priority Ratings'!$C$24,'Priority Ratings'!$B$24,IF(E11='Priority Ratings'!$C$25,'Priority Ratings'!$B$25,IF(E11='Priority Ratings'!$C$26,'Priority Ratings'!$B$26,IF(E11='Priority Ratings'!$C$27,'Priority Ratings'!$B$27,"No Rating")))))))</f>
        <v>5</v>
      </c>
      <c r="G11" s="465">
        <f t="shared" si="2"/>
        <v>1.858736059479554E-2</v>
      </c>
      <c r="H11" s="466" t="s">
        <v>56</v>
      </c>
      <c r="I11" s="468">
        <v>0</v>
      </c>
      <c r="J11" s="381"/>
      <c r="K11" s="381"/>
      <c r="L11" s="524">
        <f t="shared" si="1"/>
        <v>0</v>
      </c>
    </row>
    <row r="12" spans="1:12" ht="108.75" customHeight="1" x14ac:dyDescent="0.25">
      <c r="A12" s="737"/>
      <c r="B12" s="328" t="s">
        <v>338</v>
      </c>
      <c r="C12" s="328" t="s">
        <v>339</v>
      </c>
      <c r="D12" s="328" t="s">
        <v>340</v>
      </c>
      <c r="E12" s="525" t="s">
        <v>61</v>
      </c>
      <c r="F12" s="475">
        <f>IF(E12='Priority Ratings'!$C$21,'Priority Ratings'!$B$21,IF(E12='Priority Ratings'!$C$22,'Priority Ratings'!$B$22,IF(E12='Priority Ratings'!$C$23,'Priority Ratings'!$B$23,IF(E12='Priority Ratings'!$C$24,'Priority Ratings'!$B$24,IF(E12='Priority Ratings'!$C$25,'Priority Ratings'!$B$25,IF(E12='Priority Ratings'!$C$26,'Priority Ratings'!$B$26,IF(E12='Priority Ratings'!$C$27,'Priority Ratings'!$B$27,"No Rating")))))))</f>
        <v>5</v>
      </c>
      <c r="G12" s="465">
        <f t="shared" si="2"/>
        <v>1.858736059479554E-2</v>
      </c>
      <c r="H12" s="466" t="s">
        <v>56</v>
      </c>
      <c r="I12" s="468">
        <v>0</v>
      </c>
      <c r="J12" s="381"/>
      <c r="K12" s="381"/>
      <c r="L12" s="524">
        <f t="shared" si="1"/>
        <v>0</v>
      </c>
    </row>
    <row r="13" spans="1:12" ht="78.75" customHeight="1" x14ac:dyDescent="0.25">
      <c r="A13" s="737"/>
      <c r="B13" s="328" t="s">
        <v>341</v>
      </c>
      <c r="C13" s="328" t="s">
        <v>342</v>
      </c>
      <c r="D13" s="328" t="s">
        <v>343</v>
      </c>
      <c r="E13" s="525" t="s">
        <v>61</v>
      </c>
      <c r="F13" s="475">
        <f>IF(E13='Priority Ratings'!$C$21,'Priority Ratings'!$B$21,IF(E13='Priority Ratings'!$C$22,'Priority Ratings'!$B$22,IF(E13='Priority Ratings'!$C$23,'Priority Ratings'!$B$23,IF(E13='Priority Ratings'!$C$24,'Priority Ratings'!$B$24,IF(E13='Priority Ratings'!$C$25,'Priority Ratings'!$B$25,IF(E13='Priority Ratings'!$C$26,'Priority Ratings'!$B$26,IF(E13='Priority Ratings'!$C$27,'Priority Ratings'!$B$27,"No Rating")))))))</f>
        <v>5</v>
      </c>
      <c r="G13" s="465">
        <f t="shared" si="2"/>
        <v>1.858736059479554E-2</v>
      </c>
      <c r="H13" s="466" t="s">
        <v>56</v>
      </c>
      <c r="I13" s="468">
        <v>0</v>
      </c>
      <c r="J13" s="381"/>
      <c r="K13" s="381"/>
      <c r="L13" s="524">
        <f t="shared" si="1"/>
        <v>0</v>
      </c>
    </row>
    <row r="14" spans="1:12" ht="55.5" customHeight="1" x14ac:dyDescent="0.25">
      <c r="A14" s="737"/>
      <c r="B14" s="328" t="s">
        <v>344</v>
      </c>
      <c r="C14" s="328" t="s">
        <v>345</v>
      </c>
      <c r="D14" s="328" t="s">
        <v>346</v>
      </c>
      <c r="E14" s="525" t="s">
        <v>61</v>
      </c>
      <c r="F14" s="475">
        <f>IF(E14='Priority Ratings'!$C$21,'Priority Ratings'!$B$21,IF(E14='Priority Ratings'!$C$22,'Priority Ratings'!$B$22,IF(E14='Priority Ratings'!$C$23,'Priority Ratings'!$B$23,IF(E14='Priority Ratings'!$C$24,'Priority Ratings'!$B$24,IF(E14='Priority Ratings'!$C$25,'Priority Ratings'!$B$25,IF(E14='Priority Ratings'!$C$26,'Priority Ratings'!$B$26,IF(E14='Priority Ratings'!$C$27,'Priority Ratings'!$B$27,"No Rating")))))))</f>
        <v>5</v>
      </c>
      <c r="G14" s="465">
        <f t="shared" si="2"/>
        <v>1.858736059479554E-2</v>
      </c>
      <c r="H14" s="466" t="s">
        <v>56</v>
      </c>
      <c r="I14" s="468">
        <v>0</v>
      </c>
      <c r="J14" s="381"/>
      <c r="K14" s="381"/>
      <c r="L14" s="524">
        <f t="shared" si="1"/>
        <v>0</v>
      </c>
    </row>
    <row r="15" spans="1:12" ht="51" customHeight="1" x14ac:dyDescent="0.25">
      <c r="A15" s="737"/>
      <c r="B15" s="328" t="s">
        <v>347</v>
      </c>
      <c r="C15" s="328" t="s">
        <v>348</v>
      </c>
      <c r="D15" s="328" t="s">
        <v>349</v>
      </c>
      <c r="E15" s="525" t="s">
        <v>61</v>
      </c>
      <c r="F15" s="475">
        <f>IF(E15='Priority Ratings'!$C$21,'Priority Ratings'!$B$21,IF(E15='Priority Ratings'!$C$22,'Priority Ratings'!$B$22,IF(E15='Priority Ratings'!$C$23,'Priority Ratings'!$B$23,IF(E15='Priority Ratings'!$C$24,'Priority Ratings'!$B$24,IF(E15='Priority Ratings'!$C$25,'Priority Ratings'!$B$25,IF(E15='Priority Ratings'!$C$26,'Priority Ratings'!$B$26,IF(E15='Priority Ratings'!$C$27,'Priority Ratings'!$B$27,"No Rating")))))))</f>
        <v>5</v>
      </c>
      <c r="G15" s="465">
        <f t="shared" si="2"/>
        <v>1.858736059479554E-2</v>
      </c>
      <c r="H15" s="466" t="s">
        <v>56</v>
      </c>
      <c r="I15" s="468">
        <v>0</v>
      </c>
      <c r="J15" s="381"/>
      <c r="K15" s="381"/>
      <c r="L15" s="524">
        <f t="shared" si="1"/>
        <v>0</v>
      </c>
    </row>
    <row r="16" spans="1:12" ht="91.5" customHeight="1" x14ac:dyDescent="0.25">
      <c r="A16" s="737"/>
      <c r="B16" s="328" t="s">
        <v>350</v>
      </c>
      <c r="C16" s="328" t="s">
        <v>351</v>
      </c>
      <c r="D16" s="328" t="s">
        <v>352</v>
      </c>
      <c r="E16" s="525" t="s">
        <v>61</v>
      </c>
      <c r="F16" s="475">
        <f>IF(E16='Priority Ratings'!$C$21,'Priority Ratings'!$B$21,IF(E16='Priority Ratings'!$C$22,'Priority Ratings'!$B$22,IF(E16='Priority Ratings'!$C$23,'Priority Ratings'!$B$23,IF(E16='Priority Ratings'!$C$24,'Priority Ratings'!$B$24,IF(E16='Priority Ratings'!$C$25,'Priority Ratings'!$B$25,IF(E16='Priority Ratings'!$C$26,'Priority Ratings'!$B$26,IF(E16='Priority Ratings'!$C$27,'Priority Ratings'!$B$27,"No Rating")))))))</f>
        <v>5</v>
      </c>
      <c r="G16" s="465">
        <f t="shared" si="2"/>
        <v>1.858736059479554E-2</v>
      </c>
      <c r="H16" s="466" t="s">
        <v>56</v>
      </c>
      <c r="I16" s="468">
        <v>0</v>
      </c>
      <c r="J16" s="381"/>
      <c r="K16" s="381"/>
      <c r="L16" s="524">
        <f t="shared" si="1"/>
        <v>0</v>
      </c>
    </row>
    <row r="17" spans="1:12" ht="87.75" customHeight="1" x14ac:dyDescent="0.25">
      <c r="A17" s="737"/>
      <c r="B17" s="328" t="s">
        <v>353</v>
      </c>
      <c r="C17" s="328" t="s">
        <v>354</v>
      </c>
      <c r="D17" s="328" t="s">
        <v>355</v>
      </c>
      <c r="E17" s="525" t="s">
        <v>61</v>
      </c>
      <c r="F17" s="475">
        <f>IF(E17='Priority Ratings'!$C$21,'Priority Ratings'!$B$21,IF(E17='Priority Ratings'!$C$22,'Priority Ratings'!$B$22,IF(E17='Priority Ratings'!$C$23,'Priority Ratings'!$B$23,IF(E17='Priority Ratings'!$C$24,'Priority Ratings'!$B$24,IF(E17='Priority Ratings'!$C$25,'Priority Ratings'!$B$25,IF(E17='Priority Ratings'!$C$26,'Priority Ratings'!$B$26,IF(E17='Priority Ratings'!$C$27,'Priority Ratings'!$B$27,"No Rating")))))))</f>
        <v>5</v>
      </c>
      <c r="G17" s="465">
        <f t="shared" si="2"/>
        <v>1.858736059479554E-2</v>
      </c>
      <c r="H17" s="466" t="s">
        <v>56</v>
      </c>
      <c r="I17" s="468">
        <v>0</v>
      </c>
      <c r="J17" s="381"/>
      <c r="K17" s="381"/>
      <c r="L17" s="524">
        <f t="shared" si="1"/>
        <v>0</v>
      </c>
    </row>
    <row r="18" spans="1:12" ht="68.25" customHeight="1" x14ac:dyDescent="0.25">
      <c r="A18" s="737"/>
      <c r="B18" s="328" t="s">
        <v>356</v>
      </c>
      <c r="C18" s="328" t="s">
        <v>357</v>
      </c>
      <c r="D18" s="328" t="s">
        <v>358</v>
      </c>
      <c r="E18" s="525" t="s">
        <v>61</v>
      </c>
      <c r="F18" s="475">
        <f>IF(E18='Priority Ratings'!$C$21,'Priority Ratings'!$B$21,IF(E18='Priority Ratings'!$C$22,'Priority Ratings'!$B$22,IF(E18='Priority Ratings'!$C$23,'Priority Ratings'!$B$23,IF(E18='Priority Ratings'!$C$24,'Priority Ratings'!$B$24,IF(E18='Priority Ratings'!$C$25,'Priority Ratings'!$B$25,IF(E18='Priority Ratings'!$C$26,'Priority Ratings'!$B$26,IF(E18='Priority Ratings'!$C$27,'Priority Ratings'!$B$27,"No Rating")))))))</f>
        <v>5</v>
      </c>
      <c r="G18" s="465">
        <f t="shared" si="2"/>
        <v>1.858736059479554E-2</v>
      </c>
      <c r="H18" s="466" t="s">
        <v>56</v>
      </c>
      <c r="I18" s="468">
        <v>0</v>
      </c>
      <c r="J18" s="381"/>
      <c r="K18" s="381"/>
      <c r="L18" s="524">
        <f t="shared" si="1"/>
        <v>0</v>
      </c>
    </row>
    <row r="19" spans="1:12" ht="87" customHeight="1" x14ac:dyDescent="0.25">
      <c r="A19" s="737"/>
      <c r="B19" s="328" t="s">
        <v>359</v>
      </c>
      <c r="C19" s="328" t="s">
        <v>360</v>
      </c>
      <c r="D19" s="328" t="s">
        <v>361</v>
      </c>
      <c r="E19" s="525" t="s">
        <v>61</v>
      </c>
      <c r="F19" s="475">
        <f>IF(E19='Priority Ratings'!$C$21,'Priority Ratings'!$B$21,IF(E19='Priority Ratings'!$C$22,'Priority Ratings'!$B$22,IF(E19='Priority Ratings'!$C$23,'Priority Ratings'!$B$23,IF(E19='Priority Ratings'!$C$24,'Priority Ratings'!$B$24,IF(E19='Priority Ratings'!$C$25,'Priority Ratings'!$B$25,IF(E19='Priority Ratings'!$C$26,'Priority Ratings'!$B$26,IF(E19='Priority Ratings'!$C$27,'Priority Ratings'!$B$27,"No Rating")))))))</f>
        <v>5</v>
      </c>
      <c r="G19" s="465">
        <f t="shared" si="2"/>
        <v>1.858736059479554E-2</v>
      </c>
      <c r="H19" s="466" t="s">
        <v>56</v>
      </c>
      <c r="I19" s="468">
        <v>0</v>
      </c>
      <c r="J19" s="381"/>
      <c r="K19" s="381"/>
      <c r="L19" s="524">
        <f t="shared" si="1"/>
        <v>0</v>
      </c>
    </row>
    <row r="20" spans="1:12" ht="68.25" customHeight="1" x14ac:dyDescent="0.25">
      <c r="A20" s="737"/>
      <c r="B20" s="328" t="s">
        <v>362</v>
      </c>
      <c r="C20" s="328" t="s">
        <v>363</v>
      </c>
      <c r="D20" s="328" t="s">
        <v>364</v>
      </c>
      <c r="E20" s="525" t="s">
        <v>61</v>
      </c>
      <c r="F20" s="475">
        <f>IF(E20='Priority Ratings'!$C$21,'Priority Ratings'!$B$21,IF(E20='Priority Ratings'!$C$22,'Priority Ratings'!$B$22,IF(E20='Priority Ratings'!$C$23,'Priority Ratings'!$B$23,IF(E20='Priority Ratings'!$C$24,'Priority Ratings'!$B$24,IF(E20='Priority Ratings'!$C$25,'Priority Ratings'!$B$25,IF(E20='Priority Ratings'!$C$26,'Priority Ratings'!$B$26,IF(E20='Priority Ratings'!$C$27,'Priority Ratings'!$B$27,"No Rating")))))))</f>
        <v>5</v>
      </c>
      <c r="G20" s="465">
        <f t="shared" si="2"/>
        <v>1.858736059479554E-2</v>
      </c>
      <c r="H20" s="466" t="s">
        <v>56</v>
      </c>
      <c r="I20" s="468">
        <v>0</v>
      </c>
      <c r="J20" s="381"/>
      <c r="K20" s="381"/>
      <c r="L20" s="524">
        <f t="shared" si="1"/>
        <v>0</v>
      </c>
    </row>
    <row r="21" spans="1:12" ht="111" customHeight="1" x14ac:dyDescent="0.25">
      <c r="A21" s="737"/>
      <c r="B21" s="328" t="s">
        <v>365</v>
      </c>
      <c r="C21" s="328" t="s">
        <v>366</v>
      </c>
      <c r="D21" s="328" t="s">
        <v>367</v>
      </c>
      <c r="E21" s="525" t="s">
        <v>61</v>
      </c>
      <c r="F21" s="475">
        <f>IF(E21='Priority Ratings'!$C$21,'Priority Ratings'!$B$21,IF(E21='Priority Ratings'!$C$22,'Priority Ratings'!$B$22,IF(E21='Priority Ratings'!$C$23,'Priority Ratings'!$B$23,IF(E21='Priority Ratings'!$C$24,'Priority Ratings'!$B$24,IF(E21='Priority Ratings'!$C$25,'Priority Ratings'!$B$25,IF(E21='Priority Ratings'!$C$26,'Priority Ratings'!$B$26,IF(E21='Priority Ratings'!$C$27,'Priority Ratings'!$B$27,"No Rating")))))))</f>
        <v>5</v>
      </c>
      <c r="G21" s="465">
        <f t="shared" si="2"/>
        <v>1.858736059479554E-2</v>
      </c>
      <c r="H21" s="466" t="s">
        <v>56</v>
      </c>
      <c r="I21" s="468">
        <v>0</v>
      </c>
      <c r="J21" s="381"/>
      <c r="K21" s="381"/>
      <c r="L21" s="524">
        <f t="shared" si="1"/>
        <v>0</v>
      </c>
    </row>
    <row r="22" spans="1:12" ht="96.75" customHeight="1" x14ac:dyDescent="0.25">
      <c r="A22" s="737"/>
      <c r="B22" s="328" t="s">
        <v>368</v>
      </c>
      <c r="C22" s="328" t="s">
        <v>369</v>
      </c>
      <c r="D22" s="328" t="s">
        <v>370</v>
      </c>
      <c r="E22" s="525" t="s">
        <v>61</v>
      </c>
      <c r="F22" s="475">
        <f>IF(E22='Priority Ratings'!$C$21,'Priority Ratings'!$B$21,IF(E22='Priority Ratings'!$C$22,'Priority Ratings'!$B$22,IF(E22='Priority Ratings'!$C$23,'Priority Ratings'!$B$23,IF(E22='Priority Ratings'!$C$24,'Priority Ratings'!$B$24,IF(E22='Priority Ratings'!$C$25,'Priority Ratings'!$B$25,IF(E22='Priority Ratings'!$C$26,'Priority Ratings'!$B$26,IF(E22='Priority Ratings'!$C$27,'Priority Ratings'!$B$27,"No Rating")))))))</f>
        <v>5</v>
      </c>
      <c r="G22" s="465">
        <f t="shared" si="2"/>
        <v>1.858736059479554E-2</v>
      </c>
      <c r="H22" s="466" t="s">
        <v>56</v>
      </c>
      <c r="I22" s="468">
        <v>0</v>
      </c>
      <c r="J22" s="381"/>
      <c r="K22" s="381"/>
      <c r="L22" s="524">
        <f t="shared" si="1"/>
        <v>0</v>
      </c>
    </row>
    <row r="23" spans="1:12" ht="109.5" customHeight="1" x14ac:dyDescent="0.25">
      <c r="A23" s="737"/>
      <c r="B23" s="328" t="s">
        <v>371</v>
      </c>
      <c r="C23" s="328" t="s">
        <v>372</v>
      </c>
      <c r="D23" s="328" t="s">
        <v>373</v>
      </c>
      <c r="E23" s="525" t="s">
        <v>61</v>
      </c>
      <c r="F23" s="475">
        <f>IF(E23='Priority Ratings'!$C$21,'Priority Ratings'!$B$21,IF(E23='Priority Ratings'!$C$22,'Priority Ratings'!$B$22,IF(E23='Priority Ratings'!$C$23,'Priority Ratings'!$B$23,IF(E23='Priority Ratings'!$C$24,'Priority Ratings'!$B$24,IF(E23='Priority Ratings'!$C$25,'Priority Ratings'!$B$25,IF(E23='Priority Ratings'!$C$26,'Priority Ratings'!$B$26,IF(E23='Priority Ratings'!$C$27,'Priority Ratings'!$B$27,"No Rating")))))))</f>
        <v>5</v>
      </c>
      <c r="G23" s="465">
        <f t="shared" si="2"/>
        <v>1.858736059479554E-2</v>
      </c>
      <c r="H23" s="466" t="s">
        <v>56</v>
      </c>
      <c r="I23" s="468">
        <v>0</v>
      </c>
      <c r="J23" s="381"/>
      <c r="K23" s="381"/>
      <c r="L23" s="524">
        <f t="shared" si="1"/>
        <v>0</v>
      </c>
    </row>
    <row r="24" spans="1:12" ht="125.25" customHeight="1" x14ac:dyDescent="0.25">
      <c r="A24" s="737"/>
      <c r="B24" s="328" t="s">
        <v>374</v>
      </c>
      <c r="C24" s="328" t="s">
        <v>375</v>
      </c>
      <c r="D24" s="328" t="s">
        <v>376</v>
      </c>
      <c r="E24" s="525" t="s">
        <v>61</v>
      </c>
      <c r="F24" s="475">
        <f>IF(E24='Priority Ratings'!$C$21,'Priority Ratings'!$B$21,IF(E24='Priority Ratings'!$C$22,'Priority Ratings'!$B$22,IF(E24='Priority Ratings'!$C$23,'Priority Ratings'!$B$23,IF(E24='Priority Ratings'!$C$24,'Priority Ratings'!$B$24,IF(E24='Priority Ratings'!$C$25,'Priority Ratings'!$B$25,IF(E24='Priority Ratings'!$C$26,'Priority Ratings'!$B$26,IF(E24='Priority Ratings'!$C$27,'Priority Ratings'!$B$27,"No Rating")))))))</f>
        <v>5</v>
      </c>
      <c r="G24" s="465">
        <f t="shared" si="2"/>
        <v>1.858736059479554E-2</v>
      </c>
      <c r="H24" s="466" t="s">
        <v>56</v>
      </c>
      <c r="I24" s="468">
        <v>0</v>
      </c>
      <c r="J24" s="381"/>
      <c r="K24" s="381"/>
      <c r="L24" s="524">
        <f t="shared" si="1"/>
        <v>0</v>
      </c>
    </row>
    <row r="25" spans="1:12" ht="74.25" customHeight="1" x14ac:dyDescent="0.25">
      <c r="A25" s="737"/>
      <c r="B25" s="328" t="s">
        <v>377</v>
      </c>
      <c r="C25" s="328" t="s">
        <v>378</v>
      </c>
      <c r="D25" s="328" t="s">
        <v>379</v>
      </c>
      <c r="E25" s="525" t="s">
        <v>61</v>
      </c>
      <c r="F25" s="475">
        <f>IF(E25='Priority Ratings'!$C$21,'Priority Ratings'!$B$21,IF(E25='Priority Ratings'!$C$22,'Priority Ratings'!$B$22,IF(E25='Priority Ratings'!$C$23,'Priority Ratings'!$B$23,IF(E25='Priority Ratings'!$C$24,'Priority Ratings'!$B$24,IF(E25='Priority Ratings'!$C$25,'Priority Ratings'!$B$25,IF(E25='Priority Ratings'!$C$26,'Priority Ratings'!$B$26,IF(E25='Priority Ratings'!$C$27,'Priority Ratings'!$B$27,"No Rating")))))))</f>
        <v>5</v>
      </c>
      <c r="G25" s="465">
        <f t="shared" si="2"/>
        <v>1.858736059479554E-2</v>
      </c>
      <c r="H25" s="466" t="s">
        <v>56</v>
      </c>
      <c r="I25" s="468">
        <v>0</v>
      </c>
      <c r="J25" s="381"/>
      <c r="K25" s="381"/>
      <c r="L25" s="524">
        <f t="shared" si="1"/>
        <v>0</v>
      </c>
    </row>
    <row r="26" spans="1:12" ht="99.75" customHeight="1" x14ac:dyDescent="0.25">
      <c r="A26" s="737"/>
      <c r="B26" s="328" t="s">
        <v>380</v>
      </c>
      <c r="C26" s="328" t="s">
        <v>381</v>
      </c>
      <c r="D26" s="328" t="s">
        <v>382</v>
      </c>
      <c r="E26" s="525" t="s">
        <v>61</v>
      </c>
      <c r="F26" s="475">
        <f>IF(E26='Priority Ratings'!$C$21,'Priority Ratings'!$B$21,IF(E26='Priority Ratings'!$C$22,'Priority Ratings'!$B$22,IF(E26='Priority Ratings'!$C$23,'Priority Ratings'!$B$23,IF(E26='Priority Ratings'!$C$24,'Priority Ratings'!$B$24,IF(E26='Priority Ratings'!$C$25,'Priority Ratings'!$B$25,IF(E26='Priority Ratings'!$C$26,'Priority Ratings'!$B$26,IF(E26='Priority Ratings'!$C$27,'Priority Ratings'!$B$27,"No Rating")))))))</f>
        <v>5</v>
      </c>
      <c r="G26" s="465">
        <f t="shared" si="2"/>
        <v>1.858736059479554E-2</v>
      </c>
      <c r="H26" s="466" t="s">
        <v>56</v>
      </c>
      <c r="I26" s="468">
        <v>0</v>
      </c>
      <c r="J26" s="381"/>
      <c r="K26" s="381"/>
      <c r="L26" s="524">
        <f t="shared" si="1"/>
        <v>0</v>
      </c>
    </row>
    <row r="27" spans="1:12" ht="90" customHeight="1" x14ac:dyDescent="0.25">
      <c r="A27" s="737"/>
      <c r="B27" s="328" t="s">
        <v>383</v>
      </c>
      <c r="C27" s="328" t="s">
        <v>384</v>
      </c>
      <c r="D27" s="328" t="s">
        <v>385</v>
      </c>
      <c r="E27" s="525" t="s">
        <v>61</v>
      </c>
      <c r="F27" s="475">
        <f>IF(E27='Priority Ratings'!$C$21,'Priority Ratings'!$B$21,IF(E27='Priority Ratings'!$C$22,'Priority Ratings'!$B$22,IF(E27='Priority Ratings'!$C$23,'Priority Ratings'!$B$23,IF(E27='Priority Ratings'!$C$24,'Priority Ratings'!$B$24,IF(E27='Priority Ratings'!$C$25,'Priority Ratings'!$B$25,IF(E27='Priority Ratings'!$C$26,'Priority Ratings'!$B$26,IF(E27='Priority Ratings'!$C$27,'Priority Ratings'!$B$27,"No Rating")))))))</f>
        <v>5</v>
      </c>
      <c r="G27" s="465">
        <f t="shared" si="2"/>
        <v>1.858736059479554E-2</v>
      </c>
      <c r="H27" s="466" t="s">
        <v>56</v>
      </c>
      <c r="I27" s="468">
        <v>0</v>
      </c>
      <c r="J27" s="381"/>
      <c r="K27" s="381"/>
      <c r="L27" s="524">
        <f t="shared" si="1"/>
        <v>0</v>
      </c>
    </row>
    <row r="28" spans="1:12" ht="106.5" customHeight="1" x14ac:dyDescent="0.25">
      <c r="A28" s="737"/>
      <c r="B28" s="328" t="s">
        <v>386</v>
      </c>
      <c r="C28" s="328" t="s">
        <v>387</v>
      </c>
      <c r="D28" s="328" t="s">
        <v>388</v>
      </c>
      <c r="E28" s="525" t="s">
        <v>61</v>
      </c>
      <c r="F28" s="475">
        <f>IF(E28='Priority Ratings'!$C$21,'Priority Ratings'!$B$21,IF(E28='Priority Ratings'!$C$22,'Priority Ratings'!$B$22,IF(E28='Priority Ratings'!$C$23,'Priority Ratings'!$B$23,IF(E28='Priority Ratings'!$C$24,'Priority Ratings'!$B$24,IF(E28='Priority Ratings'!$C$25,'Priority Ratings'!$B$25,IF(E28='Priority Ratings'!$C$26,'Priority Ratings'!$B$26,IF(E28='Priority Ratings'!$C$27,'Priority Ratings'!$B$27,"No Rating")))))))</f>
        <v>5</v>
      </c>
      <c r="G28" s="465">
        <f t="shared" si="2"/>
        <v>1.858736059479554E-2</v>
      </c>
      <c r="H28" s="466" t="s">
        <v>56</v>
      </c>
      <c r="I28" s="468">
        <v>0</v>
      </c>
      <c r="J28" s="381"/>
      <c r="K28" s="381"/>
      <c r="L28" s="524">
        <f t="shared" si="1"/>
        <v>0</v>
      </c>
    </row>
    <row r="29" spans="1:12" ht="402.5" x14ac:dyDescent="0.25">
      <c r="A29" s="737"/>
      <c r="B29" s="328" t="s">
        <v>389</v>
      </c>
      <c r="C29" s="328" t="s">
        <v>390</v>
      </c>
      <c r="D29" s="328" t="s">
        <v>391</v>
      </c>
      <c r="E29" s="525" t="s">
        <v>61</v>
      </c>
      <c r="F29" s="475">
        <f>IF(E29='Priority Ratings'!$C$21,'Priority Ratings'!$B$21,IF(E29='Priority Ratings'!$C$22,'Priority Ratings'!$B$22,IF(E29='Priority Ratings'!$C$23,'Priority Ratings'!$B$23,IF(E29='Priority Ratings'!$C$24,'Priority Ratings'!$B$24,IF(E29='Priority Ratings'!$C$25,'Priority Ratings'!$B$25,IF(E29='Priority Ratings'!$C$26,'Priority Ratings'!$B$26,IF(E29='Priority Ratings'!$C$27,'Priority Ratings'!$B$27,"No Rating")))))))</f>
        <v>5</v>
      </c>
      <c r="G29" s="465">
        <f t="shared" si="2"/>
        <v>1.858736059479554E-2</v>
      </c>
      <c r="H29" s="466" t="s">
        <v>56</v>
      </c>
      <c r="I29" s="468">
        <v>0</v>
      </c>
      <c r="J29" s="381"/>
      <c r="K29" s="381"/>
      <c r="L29" s="524">
        <f t="shared" si="1"/>
        <v>0</v>
      </c>
    </row>
    <row r="30" spans="1:12" ht="43.5" customHeight="1" x14ac:dyDescent="0.25">
      <c r="A30" s="737"/>
      <c r="B30" s="328" t="s">
        <v>392</v>
      </c>
      <c r="C30" s="328" t="s">
        <v>393</v>
      </c>
      <c r="D30" s="328" t="s">
        <v>394</v>
      </c>
      <c r="E30" s="525" t="s">
        <v>55</v>
      </c>
      <c r="F30" s="475">
        <f>IF(E30='Priority Ratings'!$C$21,'Priority Ratings'!$B$21,IF(E30='Priority Ratings'!$C$22,'Priority Ratings'!$B$22,IF(E30='Priority Ratings'!$C$23,'Priority Ratings'!$B$23,IF(E30='Priority Ratings'!$C$24,'Priority Ratings'!$B$24,IF(E30='Priority Ratings'!$C$25,'Priority Ratings'!$B$25,IF(E30='Priority Ratings'!$C$26,'Priority Ratings'!$B$26,IF(E30='Priority Ratings'!$C$27,'Priority Ratings'!$B$27,"No Rating")))))))</f>
        <v>4</v>
      </c>
      <c r="G30" s="465">
        <f t="shared" si="2"/>
        <v>1.4869888475836431E-2</v>
      </c>
      <c r="H30" s="466" t="s">
        <v>56</v>
      </c>
      <c r="I30" s="468">
        <v>0</v>
      </c>
      <c r="J30" s="381"/>
      <c r="K30" s="381"/>
      <c r="L30" s="524">
        <f t="shared" si="1"/>
        <v>0</v>
      </c>
    </row>
    <row r="31" spans="1:12" ht="84" customHeight="1" x14ac:dyDescent="0.25">
      <c r="A31" s="737"/>
      <c r="B31" s="328" t="s">
        <v>395</v>
      </c>
      <c r="C31" s="328" t="s">
        <v>396</v>
      </c>
      <c r="D31" s="328" t="s">
        <v>397</v>
      </c>
      <c r="E31" s="525" t="s">
        <v>61</v>
      </c>
      <c r="F31" s="475">
        <f>IF(E31='Priority Ratings'!$C$21,'Priority Ratings'!$B$21,IF(E31='Priority Ratings'!$C$22,'Priority Ratings'!$B$22,IF(E31='Priority Ratings'!$C$23,'Priority Ratings'!$B$23,IF(E31='Priority Ratings'!$C$24,'Priority Ratings'!$B$24,IF(E31='Priority Ratings'!$C$25,'Priority Ratings'!$B$25,IF(E31='Priority Ratings'!$C$26,'Priority Ratings'!$B$26,IF(E31='Priority Ratings'!$C$27,'Priority Ratings'!$B$27,"No Rating")))))))</f>
        <v>5</v>
      </c>
      <c r="G31" s="465">
        <f t="shared" si="2"/>
        <v>1.858736059479554E-2</v>
      </c>
      <c r="H31" s="466" t="s">
        <v>56</v>
      </c>
      <c r="I31" s="468">
        <v>0</v>
      </c>
      <c r="J31" s="381"/>
      <c r="K31" s="381"/>
      <c r="L31" s="524">
        <f t="shared" si="1"/>
        <v>0</v>
      </c>
    </row>
    <row r="32" spans="1:12" ht="82.5" customHeight="1" x14ac:dyDescent="0.25">
      <c r="A32" s="737"/>
      <c r="B32" s="328" t="s">
        <v>398</v>
      </c>
      <c r="C32" s="328" t="s">
        <v>399</v>
      </c>
      <c r="D32" s="328" t="s">
        <v>400</v>
      </c>
      <c r="E32" s="525" t="s">
        <v>61</v>
      </c>
      <c r="F32" s="475">
        <f>IF(E32='Priority Ratings'!$C$21,'Priority Ratings'!$B$21,IF(E32='Priority Ratings'!$C$22,'Priority Ratings'!$B$22,IF(E32='Priority Ratings'!$C$23,'Priority Ratings'!$B$23,IF(E32='Priority Ratings'!$C$24,'Priority Ratings'!$B$24,IF(E32='Priority Ratings'!$C$25,'Priority Ratings'!$B$25,IF(E32='Priority Ratings'!$C$26,'Priority Ratings'!$B$26,IF(E32='Priority Ratings'!$C$27,'Priority Ratings'!$B$27,"No Rating")))))))</f>
        <v>5</v>
      </c>
      <c r="G32" s="465">
        <f t="shared" si="2"/>
        <v>1.858736059479554E-2</v>
      </c>
      <c r="H32" s="466" t="s">
        <v>56</v>
      </c>
      <c r="I32" s="468">
        <v>0</v>
      </c>
      <c r="J32" s="381"/>
      <c r="K32" s="381"/>
      <c r="L32" s="524">
        <f t="shared" si="1"/>
        <v>0</v>
      </c>
    </row>
    <row r="33" spans="1:12" ht="72" customHeight="1" x14ac:dyDescent="0.25">
      <c r="A33" s="737"/>
      <c r="B33" s="328" t="s">
        <v>401</v>
      </c>
      <c r="C33" s="328" t="s">
        <v>402</v>
      </c>
      <c r="D33" s="328" t="s">
        <v>403</v>
      </c>
      <c r="E33" s="525" t="s">
        <v>61</v>
      </c>
      <c r="F33" s="475">
        <f>IF(E33='Priority Ratings'!$C$21,'Priority Ratings'!$B$21,IF(E33='Priority Ratings'!$C$22,'Priority Ratings'!$B$22,IF(E33='Priority Ratings'!$C$23,'Priority Ratings'!$B$23,IF(E33='Priority Ratings'!$C$24,'Priority Ratings'!$B$24,IF(E33='Priority Ratings'!$C$25,'Priority Ratings'!$B$25,IF(E33='Priority Ratings'!$C$26,'Priority Ratings'!$B$26,IF(E33='Priority Ratings'!$C$27,'Priority Ratings'!$B$27,"No Rating")))))))</f>
        <v>5</v>
      </c>
      <c r="G33" s="465">
        <f t="shared" si="2"/>
        <v>1.858736059479554E-2</v>
      </c>
      <c r="H33" s="466" t="s">
        <v>56</v>
      </c>
      <c r="I33" s="468">
        <v>0</v>
      </c>
      <c r="J33" s="381"/>
      <c r="K33" s="381"/>
      <c r="L33" s="524">
        <f t="shared" si="1"/>
        <v>0</v>
      </c>
    </row>
    <row r="34" spans="1:12" ht="70.5" customHeight="1" x14ac:dyDescent="0.25">
      <c r="A34" s="737"/>
      <c r="B34" s="328" t="s">
        <v>404</v>
      </c>
      <c r="C34" s="328" t="s">
        <v>405</v>
      </c>
      <c r="D34" s="328" t="s">
        <v>406</v>
      </c>
      <c r="E34" s="525" t="s">
        <v>61</v>
      </c>
      <c r="F34" s="475">
        <f>IF(E34='Priority Ratings'!$C$21,'Priority Ratings'!$B$21,IF(E34='Priority Ratings'!$C$22,'Priority Ratings'!$B$22,IF(E34='Priority Ratings'!$C$23,'Priority Ratings'!$B$23,IF(E34='Priority Ratings'!$C$24,'Priority Ratings'!$B$24,IF(E34='Priority Ratings'!$C$25,'Priority Ratings'!$B$25,IF(E34='Priority Ratings'!$C$26,'Priority Ratings'!$B$26,IF(E34='Priority Ratings'!$C$27,'Priority Ratings'!$B$27,"No Rating")))))))</f>
        <v>5</v>
      </c>
      <c r="G34" s="465">
        <f t="shared" si="2"/>
        <v>1.858736059479554E-2</v>
      </c>
      <c r="H34" s="466" t="s">
        <v>56</v>
      </c>
      <c r="I34" s="468">
        <v>0</v>
      </c>
      <c r="J34" s="381"/>
      <c r="K34" s="381"/>
      <c r="L34" s="524">
        <f t="shared" si="1"/>
        <v>0</v>
      </c>
    </row>
    <row r="35" spans="1:12" ht="79.5" customHeight="1" x14ac:dyDescent="0.25">
      <c r="A35" s="737"/>
      <c r="B35" s="328" t="s">
        <v>407</v>
      </c>
      <c r="C35" s="328" t="s">
        <v>408</v>
      </c>
      <c r="D35" s="328" t="s">
        <v>409</v>
      </c>
      <c r="E35" s="525" t="s">
        <v>61</v>
      </c>
      <c r="F35" s="475">
        <f>IF(E35='Priority Ratings'!$C$21,'Priority Ratings'!$B$21,IF(E35='Priority Ratings'!$C$22,'Priority Ratings'!$B$22,IF(E35='Priority Ratings'!$C$23,'Priority Ratings'!$B$23,IF(E35='Priority Ratings'!$C$24,'Priority Ratings'!$B$24,IF(E35='Priority Ratings'!$C$25,'Priority Ratings'!$B$25,IF(E35='Priority Ratings'!$C$26,'Priority Ratings'!$B$26,IF(E35='Priority Ratings'!$C$27,'Priority Ratings'!$B$27,"No Rating")))))))</f>
        <v>5</v>
      </c>
      <c r="G35" s="465">
        <f t="shared" si="2"/>
        <v>1.858736059479554E-2</v>
      </c>
      <c r="H35" s="466" t="s">
        <v>56</v>
      </c>
      <c r="I35" s="468">
        <v>0</v>
      </c>
      <c r="J35" s="381"/>
      <c r="K35" s="381"/>
      <c r="L35" s="524">
        <f t="shared" si="1"/>
        <v>0</v>
      </c>
    </row>
    <row r="36" spans="1:12" ht="35.25" customHeight="1" x14ac:dyDescent="0.25">
      <c r="A36" s="737"/>
      <c r="B36" s="328" t="s">
        <v>410</v>
      </c>
      <c r="C36" s="328" t="s">
        <v>411</v>
      </c>
      <c r="D36" s="328" t="s">
        <v>412</v>
      </c>
      <c r="E36" s="525" t="s">
        <v>61</v>
      </c>
      <c r="F36" s="475">
        <f>IF(E36='Priority Ratings'!$C$21,'Priority Ratings'!$B$21,IF(E36='Priority Ratings'!$C$22,'Priority Ratings'!$B$22,IF(E36='Priority Ratings'!$C$23,'Priority Ratings'!$B$23,IF(E36='Priority Ratings'!$C$24,'Priority Ratings'!$B$24,IF(E36='Priority Ratings'!$C$25,'Priority Ratings'!$B$25,IF(E36='Priority Ratings'!$C$26,'Priority Ratings'!$B$26,IF(E36='Priority Ratings'!$C$27,'Priority Ratings'!$B$27,"No Rating")))))))</f>
        <v>5</v>
      </c>
      <c r="G36" s="465">
        <f t="shared" si="2"/>
        <v>1.858736059479554E-2</v>
      </c>
      <c r="H36" s="466" t="s">
        <v>56</v>
      </c>
      <c r="I36" s="468">
        <v>0</v>
      </c>
      <c r="J36" s="381"/>
      <c r="K36" s="381"/>
      <c r="L36" s="524">
        <f t="shared" si="1"/>
        <v>0</v>
      </c>
    </row>
    <row r="37" spans="1:12" ht="83.25" customHeight="1" x14ac:dyDescent="0.25">
      <c r="A37" s="737"/>
      <c r="B37" s="328" t="s">
        <v>413</v>
      </c>
      <c r="C37" s="328" t="s">
        <v>414</v>
      </c>
      <c r="D37" s="328" t="s">
        <v>415</v>
      </c>
      <c r="E37" s="525" t="s">
        <v>61</v>
      </c>
      <c r="F37" s="475">
        <f>IF(E37='Priority Ratings'!$C$21,'Priority Ratings'!$B$21,IF(E37='Priority Ratings'!$C$22,'Priority Ratings'!$B$22,IF(E37='Priority Ratings'!$C$23,'Priority Ratings'!$B$23,IF(E37='Priority Ratings'!$C$24,'Priority Ratings'!$B$24,IF(E37='Priority Ratings'!$C$25,'Priority Ratings'!$B$25,IF(E37='Priority Ratings'!$C$26,'Priority Ratings'!$B$26,IF(E37='Priority Ratings'!$C$27,'Priority Ratings'!$B$27,"No Rating")))))))</f>
        <v>5</v>
      </c>
      <c r="G37" s="465">
        <f t="shared" si="2"/>
        <v>1.858736059479554E-2</v>
      </c>
      <c r="H37" s="466" t="s">
        <v>56</v>
      </c>
      <c r="I37" s="468">
        <v>0</v>
      </c>
      <c r="J37" s="381"/>
      <c r="K37" s="381"/>
      <c r="L37" s="524">
        <f t="shared" si="1"/>
        <v>0</v>
      </c>
    </row>
    <row r="38" spans="1:12" ht="94.5" customHeight="1" x14ac:dyDescent="0.25">
      <c r="A38" s="737"/>
      <c r="B38" s="328" t="s">
        <v>416</v>
      </c>
      <c r="C38" s="328" t="s">
        <v>417</v>
      </c>
      <c r="D38" s="328" t="s">
        <v>418</v>
      </c>
      <c r="E38" s="525" t="s">
        <v>61</v>
      </c>
      <c r="F38" s="475">
        <f>IF(E38='Priority Ratings'!$C$21,'Priority Ratings'!$B$21,IF(E38='Priority Ratings'!$C$22,'Priority Ratings'!$B$22,IF(E38='Priority Ratings'!$C$23,'Priority Ratings'!$B$23,IF(E38='Priority Ratings'!$C$24,'Priority Ratings'!$B$24,IF(E38='Priority Ratings'!$C$25,'Priority Ratings'!$B$25,IF(E38='Priority Ratings'!$C$26,'Priority Ratings'!$B$26,IF(E38='Priority Ratings'!$C$27,'Priority Ratings'!$B$27,"No Rating")))))))</f>
        <v>5</v>
      </c>
      <c r="G38" s="465">
        <f t="shared" si="2"/>
        <v>1.858736059479554E-2</v>
      </c>
      <c r="H38" s="466" t="s">
        <v>56</v>
      </c>
      <c r="I38" s="468">
        <v>0</v>
      </c>
      <c r="J38" s="381"/>
      <c r="K38" s="381"/>
      <c r="L38" s="524">
        <f t="shared" si="1"/>
        <v>0</v>
      </c>
    </row>
    <row r="39" spans="1:12" ht="87.75" customHeight="1" x14ac:dyDescent="0.25">
      <c r="A39" s="737"/>
      <c r="B39" s="328" t="s">
        <v>419</v>
      </c>
      <c r="C39" s="328" t="s">
        <v>420</v>
      </c>
      <c r="D39" s="328" t="s">
        <v>421</v>
      </c>
      <c r="E39" s="525" t="s">
        <v>61</v>
      </c>
      <c r="F39" s="475">
        <f>IF(E39='Priority Ratings'!$C$21,'Priority Ratings'!$B$21,IF(E39='Priority Ratings'!$C$22,'Priority Ratings'!$B$22,IF(E39='Priority Ratings'!$C$23,'Priority Ratings'!$B$23,IF(E39='Priority Ratings'!$C$24,'Priority Ratings'!$B$24,IF(E39='Priority Ratings'!$C$25,'Priority Ratings'!$B$25,IF(E39='Priority Ratings'!$C$26,'Priority Ratings'!$B$26,IF(E39='Priority Ratings'!$C$27,'Priority Ratings'!$B$27,"No Rating")))))))</f>
        <v>5</v>
      </c>
      <c r="G39" s="465">
        <f t="shared" si="2"/>
        <v>1.858736059479554E-2</v>
      </c>
      <c r="H39" s="466" t="s">
        <v>56</v>
      </c>
      <c r="I39" s="468">
        <v>0</v>
      </c>
      <c r="J39" s="381"/>
      <c r="K39" s="381"/>
      <c r="L39" s="524">
        <f t="shared" si="1"/>
        <v>0</v>
      </c>
    </row>
    <row r="40" spans="1:12" ht="80.25" customHeight="1" x14ac:dyDescent="0.25">
      <c r="A40" s="737"/>
      <c r="B40" s="328" t="s">
        <v>422</v>
      </c>
      <c r="C40" s="328" t="s">
        <v>423</v>
      </c>
      <c r="D40" s="328" t="s">
        <v>424</v>
      </c>
      <c r="E40" s="525" t="s">
        <v>61</v>
      </c>
      <c r="F40" s="475">
        <f>IF(E40='Priority Ratings'!$C$21,'Priority Ratings'!$B$21,IF(E40='Priority Ratings'!$C$22,'Priority Ratings'!$B$22,IF(E40='Priority Ratings'!$C$23,'Priority Ratings'!$B$23,IF(E40='Priority Ratings'!$C$24,'Priority Ratings'!$B$24,IF(E40='Priority Ratings'!$C$25,'Priority Ratings'!$B$25,IF(E40='Priority Ratings'!$C$26,'Priority Ratings'!$B$26,IF(E40='Priority Ratings'!$C$27,'Priority Ratings'!$B$27,"No Rating")))))))</f>
        <v>5</v>
      </c>
      <c r="G40" s="465">
        <f t="shared" si="2"/>
        <v>1.858736059479554E-2</v>
      </c>
      <c r="H40" s="466" t="s">
        <v>56</v>
      </c>
      <c r="I40" s="468">
        <v>0</v>
      </c>
      <c r="J40" s="381"/>
      <c r="K40" s="381"/>
      <c r="L40" s="524">
        <f t="shared" si="1"/>
        <v>0</v>
      </c>
    </row>
    <row r="41" spans="1:12" ht="125.25" customHeight="1" x14ac:dyDescent="0.25">
      <c r="A41" s="737"/>
      <c r="B41" s="328" t="s">
        <v>425</v>
      </c>
      <c r="C41" s="328" t="s">
        <v>426</v>
      </c>
      <c r="D41" s="328" t="s">
        <v>427</v>
      </c>
      <c r="E41" s="525" t="s">
        <v>61</v>
      </c>
      <c r="F41" s="475">
        <f>IF(E41='Priority Ratings'!$C$21,'Priority Ratings'!$B$21,IF(E41='Priority Ratings'!$C$22,'Priority Ratings'!$B$22,IF(E41='Priority Ratings'!$C$23,'Priority Ratings'!$B$23,IF(E41='Priority Ratings'!$C$24,'Priority Ratings'!$B$24,IF(E41='Priority Ratings'!$C$25,'Priority Ratings'!$B$25,IF(E41='Priority Ratings'!$C$26,'Priority Ratings'!$B$26,IF(E41='Priority Ratings'!$C$27,'Priority Ratings'!$B$27,"No Rating")))))))</f>
        <v>5</v>
      </c>
      <c r="G41" s="465">
        <f t="shared" si="2"/>
        <v>1.858736059479554E-2</v>
      </c>
      <c r="H41" s="466" t="s">
        <v>56</v>
      </c>
      <c r="I41" s="468">
        <v>0</v>
      </c>
      <c r="J41" s="381"/>
      <c r="K41" s="381"/>
      <c r="L41" s="524">
        <f t="shared" si="1"/>
        <v>0</v>
      </c>
    </row>
    <row r="42" spans="1:12" ht="87.75" customHeight="1" x14ac:dyDescent="0.25">
      <c r="A42" s="737"/>
      <c r="B42" s="328" t="s">
        <v>428</v>
      </c>
      <c r="C42" s="328" t="s">
        <v>429</v>
      </c>
      <c r="D42" s="328" t="s">
        <v>430</v>
      </c>
      <c r="E42" s="525" t="s">
        <v>61</v>
      </c>
      <c r="F42" s="475">
        <f>IF(E42='Priority Ratings'!$C$21,'Priority Ratings'!$B$21,IF(E42='Priority Ratings'!$C$22,'Priority Ratings'!$B$22,IF(E42='Priority Ratings'!$C$23,'Priority Ratings'!$B$23,IF(E42='Priority Ratings'!$C$24,'Priority Ratings'!$B$24,IF(E42='Priority Ratings'!$C$25,'Priority Ratings'!$B$25,IF(E42='Priority Ratings'!$C$26,'Priority Ratings'!$B$26,IF(E42='Priority Ratings'!$C$27,'Priority Ratings'!$B$27,"No Rating")))))))</f>
        <v>5</v>
      </c>
      <c r="G42" s="465">
        <f t="shared" si="2"/>
        <v>1.858736059479554E-2</v>
      </c>
      <c r="H42" s="466" t="s">
        <v>56</v>
      </c>
      <c r="I42" s="468">
        <v>0</v>
      </c>
      <c r="J42" s="381"/>
      <c r="K42" s="381"/>
      <c r="L42" s="524">
        <f t="shared" si="1"/>
        <v>0</v>
      </c>
    </row>
    <row r="43" spans="1:12" ht="81.75" customHeight="1" x14ac:dyDescent="0.25">
      <c r="A43" s="737"/>
      <c r="B43" s="328" t="s">
        <v>431</v>
      </c>
      <c r="C43" s="328" t="s">
        <v>432</v>
      </c>
      <c r="D43" s="328" t="s">
        <v>433</v>
      </c>
      <c r="E43" s="525" t="s">
        <v>61</v>
      </c>
      <c r="F43" s="475">
        <f>IF(E43='Priority Ratings'!$C$21,'Priority Ratings'!$B$21,IF(E43='Priority Ratings'!$C$22,'Priority Ratings'!$B$22,IF(E43='Priority Ratings'!$C$23,'Priority Ratings'!$B$23,IF(E43='Priority Ratings'!$C$24,'Priority Ratings'!$B$24,IF(E43='Priority Ratings'!$C$25,'Priority Ratings'!$B$25,IF(E43='Priority Ratings'!$C$26,'Priority Ratings'!$B$26,IF(E43='Priority Ratings'!$C$27,'Priority Ratings'!$B$27,"No Rating")))))))</f>
        <v>5</v>
      </c>
      <c r="G43" s="465">
        <f t="shared" si="2"/>
        <v>1.858736059479554E-2</v>
      </c>
      <c r="H43" s="466" t="s">
        <v>56</v>
      </c>
      <c r="I43" s="468">
        <v>0</v>
      </c>
      <c r="J43" s="381"/>
      <c r="K43" s="381"/>
      <c r="L43" s="524">
        <f t="shared" si="1"/>
        <v>0</v>
      </c>
    </row>
    <row r="44" spans="1:12" ht="79.5" customHeight="1" x14ac:dyDescent="0.25">
      <c r="A44" s="737"/>
      <c r="B44" s="328" t="s">
        <v>434</v>
      </c>
      <c r="C44" s="328" t="s">
        <v>435</v>
      </c>
      <c r="D44" s="328" t="s">
        <v>436</v>
      </c>
      <c r="E44" s="525" t="s">
        <v>61</v>
      </c>
      <c r="F44" s="475">
        <f>IF(E44='Priority Ratings'!$C$21,'Priority Ratings'!$B$21,IF(E44='Priority Ratings'!$C$22,'Priority Ratings'!$B$22,IF(E44='Priority Ratings'!$C$23,'Priority Ratings'!$B$23,IF(E44='Priority Ratings'!$C$24,'Priority Ratings'!$B$24,IF(E44='Priority Ratings'!$C$25,'Priority Ratings'!$B$25,IF(E44='Priority Ratings'!$C$26,'Priority Ratings'!$B$26,IF(E44='Priority Ratings'!$C$27,'Priority Ratings'!$B$27,"No Rating")))))))</f>
        <v>5</v>
      </c>
      <c r="G44" s="465">
        <f t="shared" si="2"/>
        <v>1.858736059479554E-2</v>
      </c>
      <c r="H44" s="466" t="s">
        <v>56</v>
      </c>
      <c r="I44" s="468">
        <v>0</v>
      </c>
      <c r="J44" s="381"/>
      <c r="K44" s="381"/>
      <c r="L44" s="524">
        <f t="shared" si="1"/>
        <v>0</v>
      </c>
    </row>
    <row r="45" spans="1:12" ht="69" customHeight="1" x14ac:dyDescent="0.25">
      <c r="A45" s="737"/>
      <c r="B45" s="328" t="s">
        <v>437</v>
      </c>
      <c r="C45" s="328" t="s">
        <v>438</v>
      </c>
      <c r="D45" s="328" t="s">
        <v>439</v>
      </c>
      <c r="E45" s="525" t="s">
        <v>61</v>
      </c>
      <c r="F45" s="475">
        <f>IF(E45='Priority Ratings'!$C$21,'Priority Ratings'!$B$21,IF(E45='Priority Ratings'!$C$22,'Priority Ratings'!$B$22,IF(E45='Priority Ratings'!$C$23,'Priority Ratings'!$B$23,IF(E45='Priority Ratings'!$C$24,'Priority Ratings'!$B$24,IF(E45='Priority Ratings'!$C$25,'Priority Ratings'!$B$25,IF(E45='Priority Ratings'!$C$26,'Priority Ratings'!$B$26,IF(E45='Priority Ratings'!$C$27,'Priority Ratings'!$B$27,"No Rating")))))))</f>
        <v>5</v>
      </c>
      <c r="G45" s="465">
        <f t="shared" si="2"/>
        <v>1.858736059479554E-2</v>
      </c>
      <c r="H45" s="466" t="s">
        <v>56</v>
      </c>
      <c r="I45" s="468">
        <v>0</v>
      </c>
      <c r="J45" s="381"/>
      <c r="K45" s="381"/>
      <c r="L45" s="524">
        <f t="shared" si="1"/>
        <v>0</v>
      </c>
    </row>
    <row r="46" spans="1:12" ht="56.25" customHeight="1" x14ac:dyDescent="0.25">
      <c r="A46" s="737"/>
      <c r="B46" s="328" t="s">
        <v>440</v>
      </c>
      <c r="C46" s="328" t="s">
        <v>441</v>
      </c>
      <c r="D46" s="328" t="s">
        <v>442</v>
      </c>
      <c r="E46" s="525" t="s">
        <v>61</v>
      </c>
      <c r="F46" s="475">
        <f>IF(E46='Priority Ratings'!$C$21,'Priority Ratings'!$B$21,IF(E46='Priority Ratings'!$C$22,'Priority Ratings'!$B$22,IF(E46='Priority Ratings'!$C$23,'Priority Ratings'!$B$23,IF(E46='Priority Ratings'!$C$24,'Priority Ratings'!$B$24,IF(E46='Priority Ratings'!$C$25,'Priority Ratings'!$B$25,IF(E46='Priority Ratings'!$C$26,'Priority Ratings'!$B$26,IF(E46='Priority Ratings'!$C$27,'Priority Ratings'!$B$27,"No Rating")))))))</f>
        <v>5</v>
      </c>
      <c r="G46" s="465">
        <f t="shared" si="2"/>
        <v>1.858736059479554E-2</v>
      </c>
      <c r="H46" s="466" t="s">
        <v>56</v>
      </c>
      <c r="I46" s="468">
        <v>0</v>
      </c>
      <c r="J46" s="381"/>
      <c r="K46" s="381"/>
      <c r="L46" s="524">
        <f t="shared" si="1"/>
        <v>0</v>
      </c>
    </row>
    <row r="47" spans="1:12" ht="72" customHeight="1" x14ac:dyDescent="0.25">
      <c r="A47" s="737"/>
      <c r="B47" s="328" t="s">
        <v>443</v>
      </c>
      <c r="C47" s="328" t="s">
        <v>444</v>
      </c>
      <c r="D47" s="328" t="s">
        <v>445</v>
      </c>
      <c r="E47" s="525" t="s">
        <v>61</v>
      </c>
      <c r="F47" s="475">
        <f>IF(E47='Priority Ratings'!$C$21,'Priority Ratings'!$B$21,IF(E47='Priority Ratings'!$C$22,'Priority Ratings'!$B$22,IF(E47='Priority Ratings'!$C$23,'Priority Ratings'!$B$23,IF(E47='Priority Ratings'!$C$24,'Priority Ratings'!$B$24,IF(E47='Priority Ratings'!$C$25,'Priority Ratings'!$B$25,IF(E47='Priority Ratings'!$C$26,'Priority Ratings'!$B$26,IF(E47='Priority Ratings'!$C$27,'Priority Ratings'!$B$27,"No Rating")))))))</f>
        <v>5</v>
      </c>
      <c r="G47" s="465">
        <f t="shared" si="2"/>
        <v>1.858736059479554E-2</v>
      </c>
      <c r="H47" s="466" t="s">
        <v>56</v>
      </c>
      <c r="I47" s="468">
        <v>0</v>
      </c>
      <c r="J47" s="381"/>
      <c r="K47" s="381"/>
      <c r="L47" s="524">
        <f t="shared" si="1"/>
        <v>0</v>
      </c>
    </row>
    <row r="48" spans="1:12" ht="61.5" customHeight="1" x14ac:dyDescent="0.25">
      <c r="A48" s="737"/>
      <c r="B48" s="328" t="s">
        <v>446</v>
      </c>
      <c r="C48" s="328" t="s">
        <v>447</v>
      </c>
      <c r="D48" s="328" t="s">
        <v>448</v>
      </c>
      <c r="E48" s="525" t="s">
        <v>61</v>
      </c>
      <c r="F48" s="475">
        <f>IF(E48='Priority Ratings'!$C$21,'Priority Ratings'!$B$21,IF(E48='Priority Ratings'!$C$22,'Priority Ratings'!$B$22,IF(E48='Priority Ratings'!$C$23,'Priority Ratings'!$B$23,IF(E48='Priority Ratings'!$C$24,'Priority Ratings'!$B$24,IF(E48='Priority Ratings'!$C$25,'Priority Ratings'!$B$25,IF(E48='Priority Ratings'!$C$26,'Priority Ratings'!$B$26,IF(E48='Priority Ratings'!$C$27,'Priority Ratings'!$B$27,"No Rating")))))))</f>
        <v>5</v>
      </c>
      <c r="G48" s="465">
        <f t="shared" si="2"/>
        <v>1.858736059479554E-2</v>
      </c>
      <c r="H48" s="466" t="s">
        <v>56</v>
      </c>
      <c r="I48" s="468">
        <v>0</v>
      </c>
      <c r="J48" s="381"/>
      <c r="K48" s="381"/>
      <c r="L48" s="524">
        <f t="shared" si="1"/>
        <v>0</v>
      </c>
    </row>
    <row r="49" spans="1:12" ht="72.75" customHeight="1" x14ac:dyDescent="0.25">
      <c r="A49" s="737"/>
      <c r="B49" s="328" t="s">
        <v>449</v>
      </c>
      <c r="C49" s="328" t="s">
        <v>450</v>
      </c>
      <c r="D49" s="328" t="s">
        <v>451</v>
      </c>
      <c r="E49" s="525" t="s">
        <v>55</v>
      </c>
      <c r="F49" s="475">
        <f>IF(E49='Priority Ratings'!$C$21,'Priority Ratings'!$B$21,IF(E49='Priority Ratings'!$C$22,'Priority Ratings'!$B$22,IF(E49='Priority Ratings'!$C$23,'Priority Ratings'!$B$23,IF(E49='Priority Ratings'!$C$24,'Priority Ratings'!$B$24,IF(E49='Priority Ratings'!$C$25,'Priority Ratings'!$B$25,IF(E49='Priority Ratings'!$C$26,'Priority Ratings'!$B$26,IF(E49='Priority Ratings'!$C$27,'Priority Ratings'!$B$27,"No Rating")))))))</f>
        <v>4</v>
      </c>
      <c r="G49" s="465">
        <f t="shared" si="2"/>
        <v>1.4869888475836431E-2</v>
      </c>
      <c r="H49" s="466" t="s">
        <v>56</v>
      </c>
      <c r="I49" s="468">
        <v>0</v>
      </c>
      <c r="J49" s="381"/>
      <c r="K49" s="381"/>
      <c r="L49" s="524">
        <f t="shared" si="1"/>
        <v>0</v>
      </c>
    </row>
    <row r="50" spans="1:12" ht="165" customHeight="1" x14ac:dyDescent="0.25">
      <c r="A50" s="737"/>
      <c r="B50" s="328" t="s">
        <v>452</v>
      </c>
      <c r="C50" s="328" t="s">
        <v>453</v>
      </c>
      <c r="D50" s="328" t="s">
        <v>454</v>
      </c>
      <c r="E50" s="525" t="s">
        <v>61</v>
      </c>
      <c r="F50" s="475">
        <f>IF(E50='Priority Ratings'!$C$21,'Priority Ratings'!$B$21,IF(E50='Priority Ratings'!$C$22,'Priority Ratings'!$B$22,IF(E50='Priority Ratings'!$C$23,'Priority Ratings'!$B$23,IF(E50='Priority Ratings'!$C$24,'Priority Ratings'!$B$24,IF(E50='Priority Ratings'!$C$25,'Priority Ratings'!$B$25,IF(E50='Priority Ratings'!$C$26,'Priority Ratings'!$B$26,IF(E50='Priority Ratings'!$C$27,'Priority Ratings'!$B$27,"No Rating")))))))</f>
        <v>5</v>
      </c>
      <c r="G50" s="465">
        <f t="shared" si="2"/>
        <v>1.858736059479554E-2</v>
      </c>
      <c r="H50" s="466" t="s">
        <v>56</v>
      </c>
      <c r="I50" s="468">
        <v>0</v>
      </c>
      <c r="J50" s="381"/>
      <c r="K50" s="381"/>
      <c r="L50" s="524">
        <f t="shared" si="1"/>
        <v>0</v>
      </c>
    </row>
    <row r="51" spans="1:12" ht="190.5" customHeight="1" x14ac:dyDescent="0.25">
      <c r="A51" s="737"/>
      <c r="B51" s="328" t="s">
        <v>455</v>
      </c>
      <c r="C51" s="328" t="s">
        <v>456</v>
      </c>
      <c r="D51" s="328" t="s">
        <v>457</v>
      </c>
      <c r="E51" s="525" t="s">
        <v>61</v>
      </c>
      <c r="F51" s="475">
        <f>IF(E51='Priority Ratings'!$C$21,'Priority Ratings'!$B$21,IF(E51='Priority Ratings'!$C$22,'Priority Ratings'!$B$22,IF(E51='Priority Ratings'!$C$23,'Priority Ratings'!$B$23,IF(E51='Priority Ratings'!$C$24,'Priority Ratings'!$B$24,IF(E51='Priority Ratings'!$C$25,'Priority Ratings'!$B$25,IF(E51='Priority Ratings'!$C$26,'Priority Ratings'!$B$26,IF(E51='Priority Ratings'!$C$27,'Priority Ratings'!$B$27,"No Rating")))))))</f>
        <v>5</v>
      </c>
      <c r="G51" s="465">
        <f t="shared" si="2"/>
        <v>1.858736059479554E-2</v>
      </c>
      <c r="H51" s="466" t="s">
        <v>56</v>
      </c>
      <c r="I51" s="468">
        <v>0</v>
      </c>
      <c r="J51" s="381"/>
      <c r="K51" s="381"/>
      <c r="L51" s="524">
        <f t="shared" si="1"/>
        <v>0</v>
      </c>
    </row>
    <row r="52" spans="1:12" ht="77.25" customHeight="1" x14ac:dyDescent="0.25">
      <c r="A52" s="737"/>
      <c r="B52" s="328" t="s">
        <v>458</v>
      </c>
      <c r="C52" s="328" t="s">
        <v>459</v>
      </c>
      <c r="D52" s="328" t="s">
        <v>459</v>
      </c>
      <c r="E52" s="525" t="s">
        <v>61</v>
      </c>
      <c r="F52" s="475">
        <f>IF(E52='Priority Ratings'!$C$21,'Priority Ratings'!$B$21,IF(E52='Priority Ratings'!$C$22,'Priority Ratings'!$B$22,IF(E52='Priority Ratings'!$C$23,'Priority Ratings'!$B$23,IF(E52='Priority Ratings'!$C$24,'Priority Ratings'!$B$24,IF(E52='Priority Ratings'!$C$25,'Priority Ratings'!$B$25,IF(E52='Priority Ratings'!$C$26,'Priority Ratings'!$B$26,IF(E52='Priority Ratings'!$C$27,'Priority Ratings'!$B$27,"No Rating")))))))</f>
        <v>5</v>
      </c>
      <c r="G52" s="465">
        <f t="shared" si="2"/>
        <v>1.858736059479554E-2</v>
      </c>
      <c r="H52" s="466" t="s">
        <v>56</v>
      </c>
      <c r="I52" s="468">
        <v>0</v>
      </c>
      <c r="J52" s="381"/>
      <c r="K52" s="381"/>
      <c r="L52" s="524">
        <f t="shared" si="1"/>
        <v>0</v>
      </c>
    </row>
    <row r="53" spans="1:12" ht="81.75" customHeight="1" x14ac:dyDescent="0.25">
      <c r="A53" s="737"/>
      <c r="B53" s="328" t="s">
        <v>460</v>
      </c>
      <c r="C53" s="328" t="s">
        <v>461</v>
      </c>
      <c r="D53" s="328" t="s">
        <v>462</v>
      </c>
      <c r="E53" s="525" t="s">
        <v>55</v>
      </c>
      <c r="F53" s="475">
        <f>IF(E53='Priority Ratings'!$C$21,'Priority Ratings'!$B$21,IF(E53='Priority Ratings'!$C$22,'Priority Ratings'!$B$22,IF(E53='Priority Ratings'!$C$23,'Priority Ratings'!$B$23,IF(E53='Priority Ratings'!$C$24,'Priority Ratings'!$B$24,IF(E53='Priority Ratings'!$C$25,'Priority Ratings'!$B$25,IF(E53='Priority Ratings'!$C$26,'Priority Ratings'!$B$26,IF(E53='Priority Ratings'!$C$27,'Priority Ratings'!$B$27,"No Rating")))))))</f>
        <v>4</v>
      </c>
      <c r="G53" s="465">
        <f t="shared" si="2"/>
        <v>1.4869888475836431E-2</v>
      </c>
      <c r="H53" s="466" t="s">
        <v>56</v>
      </c>
      <c r="I53" s="468">
        <v>0</v>
      </c>
      <c r="J53" s="381"/>
      <c r="K53" s="381"/>
      <c r="L53" s="524">
        <f t="shared" si="1"/>
        <v>0</v>
      </c>
    </row>
    <row r="54" spans="1:12" ht="74.25" customHeight="1" x14ac:dyDescent="0.25">
      <c r="A54" s="737"/>
      <c r="B54" s="328" t="s">
        <v>463</v>
      </c>
      <c r="C54" s="328" t="s">
        <v>464</v>
      </c>
      <c r="D54" s="328" t="s">
        <v>465</v>
      </c>
      <c r="E54" s="525" t="s">
        <v>61</v>
      </c>
      <c r="F54" s="475">
        <f>IF(E54='Priority Ratings'!$C$21,'Priority Ratings'!$B$21,IF(E54='Priority Ratings'!$C$22,'Priority Ratings'!$B$22,IF(E54='Priority Ratings'!$C$23,'Priority Ratings'!$B$23,IF(E54='Priority Ratings'!$C$24,'Priority Ratings'!$B$24,IF(E54='Priority Ratings'!$C$25,'Priority Ratings'!$B$25,IF(E54='Priority Ratings'!$C$26,'Priority Ratings'!$B$26,IF(E54='Priority Ratings'!$C$27,'Priority Ratings'!$B$27,"No Rating")))))))</f>
        <v>5</v>
      </c>
      <c r="G54" s="465">
        <f t="shared" si="2"/>
        <v>1.858736059479554E-2</v>
      </c>
      <c r="H54" s="466" t="s">
        <v>56</v>
      </c>
      <c r="I54" s="468">
        <v>0</v>
      </c>
      <c r="J54" s="381"/>
      <c r="K54" s="381"/>
      <c r="L54" s="524">
        <f t="shared" si="1"/>
        <v>0</v>
      </c>
    </row>
    <row r="55" spans="1:12" ht="122.25" customHeight="1" x14ac:dyDescent="0.25">
      <c r="A55" s="737"/>
      <c r="B55" s="328" t="s">
        <v>466</v>
      </c>
      <c r="C55" s="328" t="s">
        <v>467</v>
      </c>
      <c r="D55" s="328" t="s">
        <v>468</v>
      </c>
      <c r="E55" s="525" t="s">
        <v>61</v>
      </c>
      <c r="F55" s="475">
        <f>IF(E55='Priority Ratings'!$C$21,'Priority Ratings'!$B$21,IF(E55='Priority Ratings'!$C$22,'Priority Ratings'!$B$22,IF(E55='Priority Ratings'!$C$23,'Priority Ratings'!$B$23,IF(E55='Priority Ratings'!$C$24,'Priority Ratings'!$B$24,IF(E55='Priority Ratings'!$C$25,'Priority Ratings'!$B$25,IF(E55='Priority Ratings'!$C$26,'Priority Ratings'!$B$26,IF(E55='Priority Ratings'!$C$27,'Priority Ratings'!$B$27,"No Rating")))))))</f>
        <v>5</v>
      </c>
      <c r="G55" s="465">
        <f t="shared" si="2"/>
        <v>1.858736059479554E-2</v>
      </c>
      <c r="H55" s="466" t="s">
        <v>56</v>
      </c>
      <c r="I55" s="468">
        <v>0</v>
      </c>
      <c r="J55" s="381"/>
      <c r="K55" s="381"/>
      <c r="L55" s="524">
        <f t="shared" si="1"/>
        <v>0</v>
      </c>
    </row>
    <row r="56" spans="1:12" ht="89.25" customHeight="1" x14ac:dyDescent="0.25">
      <c r="A56" s="737"/>
      <c r="B56" s="328" t="s">
        <v>469</v>
      </c>
      <c r="C56" s="328" t="s">
        <v>470</v>
      </c>
      <c r="D56" s="328" t="s">
        <v>470</v>
      </c>
      <c r="E56" s="525" t="s">
        <v>55</v>
      </c>
      <c r="F56" s="475">
        <f>IF(E56='Priority Ratings'!$C$21,'Priority Ratings'!$B$21,IF(E56='Priority Ratings'!$C$22,'Priority Ratings'!$B$22,IF(E56='Priority Ratings'!$C$23,'Priority Ratings'!$B$23,IF(E56='Priority Ratings'!$C$24,'Priority Ratings'!$B$24,IF(E56='Priority Ratings'!$C$25,'Priority Ratings'!$B$25,IF(E56='Priority Ratings'!$C$26,'Priority Ratings'!$B$26,IF(E56='Priority Ratings'!$C$27,'Priority Ratings'!$B$27,"No Rating")))))))</f>
        <v>4</v>
      </c>
      <c r="G56" s="465">
        <f t="shared" si="2"/>
        <v>1.4869888475836431E-2</v>
      </c>
      <c r="H56" s="466" t="s">
        <v>56</v>
      </c>
      <c r="I56" s="468">
        <v>0</v>
      </c>
      <c r="J56" s="381"/>
      <c r="K56" s="381"/>
      <c r="L56" s="524">
        <f t="shared" si="1"/>
        <v>0</v>
      </c>
    </row>
    <row r="57" spans="1:12" ht="108.75" customHeight="1" x14ac:dyDescent="0.25">
      <c r="A57" s="737"/>
      <c r="B57" s="328" t="s">
        <v>471</v>
      </c>
      <c r="C57" s="328" t="s">
        <v>472</v>
      </c>
      <c r="D57" s="328" t="s">
        <v>472</v>
      </c>
      <c r="E57" s="525" t="s">
        <v>63</v>
      </c>
      <c r="F57" s="475">
        <f>IF(E57='Priority Ratings'!$C$21,'Priority Ratings'!$B$21,IF(E57='Priority Ratings'!$C$22,'Priority Ratings'!$B$22,IF(E57='Priority Ratings'!$C$23,'Priority Ratings'!$B$23,IF(E57='Priority Ratings'!$C$24,'Priority Ratings'!$B$24,IF(E57='Priority Ratings'!$C$25,'Priority Ratings'!$B$25,IF(E57='Priority Ratings'!$C$26,'Priority Ratings'!$B$26,IF(E57='Priority Ratings'!$C$27,'Priority Ratings'!$B$27,"No Rating")))))))</f>
        <v>3</v>
      </c>
      <c r="G57" s="465">
        <f t="shared" si="2"/>
        <v>1.1152416356877323E-2</v>
      </c>
      <c r="H57" s="466" t="s">
        <v>56</v>
      </c>
      <c r="I57" s="468">
        <v>0</v>
      </c>
      <c r="J57" s="381"/>
      <c r="K57" s="381"/>
      <c r="L57" s="524">
        <f t="shared" si="1"/>
        <v>0</v>
      </c>
    </row>
    <row r="58" spans="1:12" ht="104.25" customHeight="1" thickBot="1" x14ac:dyDescent="0.3">
      <c r="A58" s="738"/>
      <c r="B58" s="329" t="s">
        <v>473</v>
      </c>
      <c r="C58" s="329" t="s">
        <v>474</v>
      </c>
      <c r="D58" s="329" t="s">
        <v>474</v>
      </c>
      <c r="E58" s="545" t="s">
        <v>61</v>
      </c>
      <c r="F58" s="500">
        <f>IF(E58='Priority Ratings'!$C$21,'Priority Ratings'!$B$21,IF(E58='Priority Ratings'!$C$22,'Priority Ratings'!$B$22,IF(E58='Priority Ratings'!$C$23,'Priority Ratings'!$B$23,IF(E58='Priority Ratings'!$C$24,'Priority Ratings'!$B$24,IF(E58='Priority Ratings'!$C$25,'Priority Ratings'!$B$25,IF(E58='Priority Ratings'!$C$26,'Priority Ratings'!$B$26,IF(E58='Priority Ratings'!$C$27,'Priority Ratings'!$B$27,"No Rating")))))))</f>
        <v>5</v>
      </c>
      <c r="G58" s="501">
        <f t="shared" si="2"/>
        <v>1.858736059479554E-2</v>
      </c>
      <c r="H58" s="535" t="s">
        <v>56</v>
      </c>
      <c r="I58" s="468">
        <v>0</v>
      </c>
      <c r="J58" s="512"/>
      <c r="K58" s="512"/>
      <c r="L58" s="536">
        <f t="shared" si="1"/>
        <v>0</v>
      </c>
    </row>
    <row r="59" spans="1:12" ht="14.5" thickBot="1" x14ac:dyDescent="0.3">
      <c r="B59" s="583"/>
      <c r="D59" s="320"/>
      <c r="F59" s="594">
        <f>SUM(F4:F58)</f>
        <v>269</v>
      </c>
      <c r="G59" s="595">
        <f>SUM(G4:G58)</f>
        <v>0.999999999999999</v>
      </c>
      <c r="K59" s="504" t="s">
        <v>21</v>
      </c>
      <c r="L59" s="551">
        <f>SUM(L4:L58)</f>
        <v>0</v>
      </c>
    </row>
    <row r="60" spans="1:12" x14ac:dyDescent="0.25">
      <c r="D60" s="320"/>
    </row>
    <row r="61" spans="1:12" x14ac:dyDescent="0.25">
      <c r="D61" s="320"/>
    </row>
    <row r="62" spans="1:12" x14ac:dyDescent="0.25">
      <c r="D62" s="320"/>
    </row>
    <row r="63" spans="1:12" x14ac:dyDescent="0.25">
      <c r="D63" s="320"/>
    </row>
    <row r="64" spans="1:12" x14ac:dyDescent="0.25">
      <c r="D64" s="320"/>
    </row>
    <row r="65" spans="4:4" x14ac:dyDescent="0.25">
      <c r="D65" s="320"/>
    </row>
    <row r="66" spans="4:4" x14ac:dyDescent="0.25">
      <c r="D66" s="320"/>
    </row>
    <row r="67" spans="4:4" x14ac:dyDescent="0.25">
      <c r="D67" s="320"/>
    </row>
    <row r="68" spans="4:4" x14ac:dyDescent="0.25">
      <c r="D68" s="320"/>
    </row>
    <row r="69" spans="4:4" x14ac:dyDescent="0.25">
      <c r="D69" s="320"/>
    </row>
    <row r="70" spans="4:4" x14ac:dyDescent="0.25">
      <c r="D70" s="320"/>
    </row>
    <row r="71" spans="4:4" x14ac:dyDescent="0.25">
      <c r="D71" s="320"/>
    </row>
    <row r="72" spans="4:4" x14ac:dyDescent="0.25">
      <c r="D72" s="320"/>
    </row>
    <row r="73" spans="4:4" x14ac:dyDescent="0.25">
      <c r="D73" s="320"/>
    </row>
    <row r="74" spans="4:4" x14ac:dyDescent="0.25">
      <c r="D74" s="320"/>
    </row>
    <row r="75" spans="4:4" x14ac:dyDescent="0.25">
      <c r="D75" s="320"/>
    </row>
    <row r="76" spans="4:4" x14ac:dyDescent="0.25">
      <c r="D76" s="320"/>
    </row>
    <row r="77" spans="4:4" x14ac:dyDescent="0.25">
      <c r="D77" s="320"/>
    </row>
    <row r="78" spans="4:4" x14ac:dyDescent="0.25">
      <c r="D78" s="320"/>
    </row>
    <row r="79" spans="4:4" x14ac:dyDescent="0.25">
      <c r="D79" s="320"/>
    </row>
    <row r="80" spans="4:4" x14ac:dyDescent="0.25">
      <c r="D80" s="320"/>
    </row>
    <row r="81" spans="4:4" x14ac:dyDescent="0.25">
      <c r="D81" s="320"/>
    </row>
    <row r="82" spans="4:4" x14ac:dyDescent="0.25">
      <c r="D82" s="320"/>
    </row>
    <row r="83" spans="4:4" x14ac:dyDescent="0.25">
      <c r="D83" s="320"/>
    </row>
    <row r="84" spans="4:4" x14ac:dyDescent="0.25">
      <c r="D84" s="320"/>
    </row>
    <row r="85" spans="4:4" x14ac:dyDescent="0.25">
      <c r="D85" s="320"/>
    </row>
    <row r="86" spans="4:4" x14ac:dyDescent="0.25">
      <c r="D86" s="320"/>
    </row>
    <row r="87" spans="4:4" x14ac:dyDescent="0.25">
      <c r="D87" s="320"/>
    </row>
    <row r="88" spans="4:4" x14ac:dyDescent="0.25">
      <c r="D88" s="320"/>
    </row>
    <row r="89" spans="4:4" x14ac:dyDescent="0.25">
      <c r="D89" s="320"/>
    </row>
    <row r="90" spans="4:4" x14ac:dyDescent="0.25">
      <c r="D90" s="320"/>
    </row>
    <row r="91" spans="4:4" x14ac:dyDescent="0.25">
      <c r="D91" s="320"/>
    </row>
    <row r="92" spans="4:4" x14ac:dyDescent="0.25">
      <c r="D92" s="320"/>
    </row>
    <row r="93" spans="4:4" x14ac:dyDescent="0.25">
      <c r="D93" s="320"/>
    </row>
    <row r="94" spans="4:4" x14ac:dyDescent="0.25">
      <c r="D94" s="320"/>
    </row>
  </sheetData>
  <mergeCells count="3">
    <mergeCell ref="A4:A58"/>
    <mergeCell ref="E2:H2"/>
    <mergeCell ref="I2:K2"/>
  </mergeCells>
  <conditionalFormatting sqref="D3">
    <cfRule type="containsText" dxfId="671" priority="36" operator="containsText" text="6">
      <formula>NOT(ISERROR(SEARCH("6",D3)))</formula>
    </cfRule>
    <cfRule type="containsText" dxfId="670" priority="37" operator="containsText" text="5">
      <formula>NOT(ISERROR(SEARCH("5",D3)))</formula>
    </cfRule>
    <cfRule type="containsText" dxfId="669" priority="38" operator="containsText" text="4">
      <formula>NOT(ISERROR(SEARCH("4",D3)))</formula>
    </cfRule>
    <cfRule type="containsText" dxfId="668" priority="39" operator="containsText" text="3">
      <formula>NOT(ISERROR(SEARCH("3",D3)))</formula>
    </cfRule>
    <cfRule type="containsText" dxfId="667" priority="40" operator="containsText" text="2">
      <formula>NOT(ISERROR(SEARCH("2",D3)))</formula>
    </cfRule>
    <cfRule type="containsText" dxfId="666" priority="41" operator="containsText" text="1">
      <formula>NOT(ISERROR(SEARCH("1",D3)))</formula>
    </cfRule>
    <cfRule type="containsText" dxfId="665" priority="42" operator="containsText" text="0">
      <formula>NOT(ISERROR(SEARCH("0",D3)))</formula>
    </cfRule>
  </conditionalFormatting>
  <dataValidations count="1">
    <dataValidation allowBlank="1" showInputMessage="1" showErrorMessage="1" promptTitle="Supplier Evidence" prompt="If the answer is fully comply or partially comply , then provide the actual document name(section, paragraph, page) /evidence and hyperlink to this column as proof" sqref="J4:J9" xr:uid="{00000000-0002-0000-0D00-000000000000}"/>
  </dataValidations>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beginsWith" priority="22" operator="beginsWith" text="6" id="{89F8D604-A8F8-4F5B-902A-534150B48A50}">
            <xm:f>LEFT('Manage system access '!G4,LEN("6"))="6"</xm:f>
            <x14:dxf>
              <fill>
                <patternFill>
                  <bgColor rgb="FFFFCCCC"/>
                </patternFill>
              </fill>
            </x14:dxf>
          </x14:cfRule>
          <x14:cfRule type="beginsWith" priority="23" operator="beginsWith" text="5" id="{B6EE229C-001A-47A0-BE93-0DF976862AC8}">
            <xm:f>LEFT('Manage system access '!G4,LEN("5"))="5"</xm:f>
            <x14:dxf>
              <fill>
                <patternFill>
                  <bgColor rgb="FFFFFFCC"/>
                </patternFill>
              </fill>
            </x14:dxf>
          </x14:cfRule>
          <x14:cfRule type="beginsWith" priority="24" operator="beginsWith" text="4" id="{19856CEE-DAC4-4362-A8AE-9FF0F783D6E5}">
            <xm:f>LEFT('Manage system access '!G4,LEN("4"))="4"</xm:f>
            <x14:dxf>
              <fill>
                <patternFill>
                  <bgColor rgb="FFFFFFCC"/>
                </patternFill>
              </fill>
            </x14:dxf>
          </x14:cfRule>
          <x14:cfRule type="beginsWith" priority="25" operator="beginsWith" text="3" id="{F1556151-2E73-4CB2-A376-B3A16A1C5801}">
            <xm:f>LEFT('Manage system access '!G4,LEN("3"))="3"</xm:f>
            <x14:dxf>
              <fill>
                <patternFill>
                  <bgColor rgb="FFFFFFCC"/>
                </patternFill>
              </fill>
            </x14:dxf>
          </x14:cfRule>
          <x14:cfRule type="beginsWith" priority="26" operator="beginsWith" text="2" id="{2681D0C9-05F6-43EE-8C5B-033FBC46CE4E}">
            <xm:f>LEFT('Manage system access '!G4,LEN("2"))="2"</xm:f>
            <x14:dxf>
              <fill>
                <patternFill>
                  <fgColor theme="0"/>
                  <bgColor rgb="FFCCFFCC"/>
                </patternFill>
              </fill>
            </x14:dxf>
          </x14:cfRule>
          <x14:cfRule type="beginsWith" priority="27" operator="beginsWith" text="1" id="{4E0009A3-6AE7-4EBD-99F0-BC16C9FD971E}">
            <xm:f>LEFT('Manage system access '!G4,LEN("1"))="1"</xm:f>
            <x14:dxf>
              <fill>
                <patternFill>
                  <bgColor rgb="FFCCFFCC"/>
                </patternFill>
              </fill>
            </x14:dxf>
          </x14:cfRule>
          <x14:cfRule type="beginsWith" priority="28" operator="beginsWith" text="0" id="{8A168755-4DDA-410A-8B43-67ADC172602B}">
            <xm:f>LEFT('Manage system access '!G4,LEN("0"))="0"</xm:f>
            <x14:dxf>
              <fill>
                <patternFill>
                  <bgColor rgb="FFCCFFCC"/>
                </patternFill>
              </fill>
            </x14:dxf>
          </x14:cfRule>
          <xm:sqref>L4:L58 E4:H58</xm:sqref>
        </x14:conditionalFormatting>
      </x14:conditionalFormattings>
    </ext>
    <ext xmlns:x14="http://schemas.microsoft.com/office/spreadsheetml/2009/9/main" uri="{CCE6A557-97BC-4b89-ADB6-D9C93CAAB3DF}">
      <x14:dataValidations xmlns:xm="http://schemas.microsoft.com/office/excel/2006/main" count="2">
        <x14:dataValidation type="list" showInputMessage="1" showErrorMessage="1" promptTitle="Supplier" prompt="Please make a selection from the list" xr:uid="{00000000-0002-0000-0D00-000001000000}">
          <x14:formula1>
            <xm:f>'Priority Ratings'!$I$21:$I$23</xm:f>
          </x14:formula1>
          <xm:sqref>I4:I58</xm:sqref>
        </x14:dataValidation>
        <x14:dataValidation type="list" allowBlank="1" showInputMessage="1" showErrorMessage="1" xr:uid="{00000000-0002-0000-0D00-000002000000}">
          <x14:formula1>
            <xm:f>'Priority Ratings'!$C$21:$C$27</xm:f>
          </x14:formula1>
          <xm:sqref>E4:E58</xm:sqref>
        </x14:dataValidation>
      </x14:dataValidation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L15"/>
  <sheetViews>
    <sheetView topLeftCell="E11" workbookViewId="0">
      <selection activeCell="L14" sqref="L4:L14"/>
    </sheetView>
  </sheetViews>
  <sheetFormatPr defaultColWidth="9.1796875" defaultRowHeight="14" x14ac:dyDescent="0.3"/>
  <cols>
    <col min="1" max="1" width="10" style="299" customWidth="1"/>
    <col min="2" max="2" width="9.1796875" style="299"/>
    <col min="3" max="3" width="49" style="299" customWidth="1"/>
    <col min="4" max="4" width="55.453125" style="301" customWidth="1"/>
    <col min="5" max="5" width="17.453125" style="321" customWidth="1"/>
    <col min="6" max="6" width="11.26953125" style="321" customWidth="1"/>
    <col min="7" max="7" width="14.26953125" style="321" customWidth="1"/>
    <col min="8" max="8" width="38.54296875" style="321" customWidth="1"/>
    <col min="9" max="9" width="17" style="321" customWidth="1"/>
    <col min="10" max="10" width="25.453125" style="321" customWidth="1"/>
    <col min="11" max="11" width="17.54296875" style="321" customWidth="1"/>
    <col min="12" max="12" width="19.54296875" style="321" customWidth="1"/>
    <col min="13" max="16384" width="9.1796875" style="299"/>
  </cols>
  <sheetData>
    <row r="1" spans="1:12" ht="20.5" thickBot="1" x14ac:dyDescent="0.35">
      <c r="A1" s="298" t="s">
        <v>509</v>
      </c>
      <c r="E1" s="336"/>
      <c r="F1" s="336"/>
      <c r="G1" s="336"/>
      <c r="H1" s="336"/>
      <c r="I1" s="336"/>
      <c r="J1" s="336"/>
      <c r="K1" s="336"/>
      <c r="L1" s="336"/>
    </row>
    <row r="2" spans="1:12" ht="20.5" thickBot="1" x14ac:dyDescent="0.35">
      <c r="A2" s="298"/>
      <c r="E2" s="739" t="s">
        <v>1693</v>
      </c>
      <c r="F2" s="740"/>
      <c r="G2" s="740"/>
      <c r="H2" s="741"/>
      <c r="I2" s="742" t="s">
        <v>1692</v>
      </c>
      <c r="J2" s="743"/>
      <c r="K2" s="744"/>
      <c r="L2" s="336"/>
    </row>
    <row r="3" spans="1:12" ht="58" thickBot="1" x14ac:dyDescent="0.3">
      <c r="A3" s="322" t="s">
        <v>308</v>
      </c>
      <c r="B3" s="323" t="s">
        <v>309</v>
      </c>
      <c r="C3" s="324" t="s">
        <v>310</v>
      </c>
      <c r="D3" s="325" t="s">
        <v>312</v>
      </c>
      <c r="E3" s="532" t="s">
        <v>42</v>
      </c>
      <c r="F3" s="532" t="s">
        <v>43</v>
      </c>
      <c r="G3" s="532" t="s">
        <v>44</v>
      </c>
      <c r="H3" s="532" t="s">
        <v>45</v>
      </c>
      <c r="I3" s="308" t="s">
        <v>1688</v>
      </c>
      <c r="J3" s="308" t="s">
        <v>1695</v>
      </c>
      <c r="K3" s="308" t="s">
        <v>587</v>
      </c>
      <c r="L3" s="533" t="s">
        <v>47</v>
      </c>
    </row>
    <row r="4" spans="1:12" ht="50" x14ac:dyDescent="0.25">
      <c r="A4" s="745" t="s">
        <v>475</v>
      </c>
      <c r="B4" s="327" t="s">
        <v>476</v>
      </c>
      <c r="C4" s="327" t="s">
        <v>477</v>
      </c>
      <c r="D4" s="311" t="s">
        <v>478</v>
      </c>
      <c r="E4" s="530" t="s">
        <v>61</v>
      </c>
      <c r="F4" s="531">
        <f>IF(E4='Priority Ratings'!$C$21,'Priority Ratings'!$B$21,IF(E4='Priority Ratings'!$C$22,'Priority Ratings'!$B$22,IF(E4='Priority Ratings'!$C$23,'Priority Ratings'!$B$23,IF(E4='Priority Ratings'!$C$24,'Priority Ratings'!$B$24,IF(E4='Priority Ratings'!$C$25,'Priority Ratings'!$B$25,IF(E4='Priority Ratings'!$C$26,'Priority Ratings'!$B$26,IF(E4='Priority Ratings'!$C$27,'Priority Ratings'!$B$27,"No Rating")))))))</f>
        <v>5</v>
      </c>
      <c r="G4" s="506">
        <f t="shared" ref="G4:G14" si="0">F4/F$15</f>
        <v>9.0909090909090912E-2</v>
      </c>
      <c r="H4" s="546" t="s">
        <v>64</v>
      </c>
      <c r="I4" s="473">
        <v>0</v>
      </c>
      <c r="J4" s="272"/>
      <c r="K4" s="474"/>
      <c r="L4" s="641">
        <f>I4*G4</f>
        <v>0</v>
      </c>
    </row>
    <row r="5" spans="1:12" ht="57.5" x14ac:dyDescent="0.25">
      <c r="A5" s="746"/>
      <c r="B5" s="328" t="s">
        <v>479</v>
      </c>
      <c r="C5" s="328" t="s">
        <v>480</v>
      </c>
      <c r="D5" s="315" t="s">
        <v>481</v>
      </c>
      <c r="E5" s="525" t="s">
        <v>61</v>
      </c>
      <c r="F5" s="475">
        <f>IF(E5='Priority Ratings'!$C$21,'Priority Ratings'!$B$21,IF(E5='Priority Ratings'!$C$22,'Priority Ratings'!$B$22,IF(E5='Priority Ratings'!$C$23,'Priority Ratings'!$B$23,IF(E5='Priority Ratings'!$C$24,'Priority Ratings'!$B$24,IF(E5='Priority Ratings'!$C$25,'Priority Ratings'!$B$25,IF(E5='Priority Ratings'!$C$26,'Priority Ratings'!$B$26,IF(E5='Priority Ratings'!$C$27,'Priority Ratings'!$B$27,"No Rating")))))))</f>
        <v>5</v>
      </c>
      <c r="G5" s="465">
        <f t="shared" si="0"/>
        <v>9.0909090909090912E-2</v>
      </c>
      <c r="H5" s="466" t="s">
        <v>56</v>
      </c>
      <c r="I5" s="468">
        <v>0</v>
      </c>
      <c r="J5" s="342"/>
      <c r="K5" s="461"/>
      <c r="L5" s="524">
        <f t="shared" ref="L5:L14" si="1">I5*G5</f>
        <v>0</v>
      </c>
    </row>
    <row r="6" spans="1:12" ht="115" x14ac:dyDescent="0.25">
      <c r="A6" s="746"/>
      <c r="B6" s="328" t="s">
        <v>482</v>
      </c>
      <c r="C6" s="328" t="s">
        <v>483</v>
      </c>
      <c r="D6" s="315" t="s">
        <v>484</v>
      </c>
      <c r="E6" s="525" t="s">
        <v>61</v>
      </c>
      <c r="F6" s="475">
        <f>IF(E6='Priority Ratings'!$C$21,'Priority Ratings'!$B$21,IF(E6='Priority Ratings'!$C$22,'Priority Ratings'!$B$22,IF(E6='Priority Ratings'!$C$23,'Priority Ratings'!$B$23,IF(E6='Priority Ratings'!$C$24,'Priority Ratings'!$B$24,IF(E6='Priority Ratings'!$C$25,'Priority Ratings'!$B$25,IF(E6='Priority Ratings'!$C$26,'Priority Ratings'!$B$26,IF(E6='Priority Ratings'!$C$27,'Priority Ratings'!$B$27,"No Rating")))))))</f>
        <v>5</v>
      </c>
      <c r="G6" s="465">
        <f t="shared" si="0"/>
        <v>9.0909090909090912E-2</v>
      </c>
      <c r="H6" s="466" t="s">
        <v>56</v>
      </c>
      <c r="I6" s="468">
        <v>0</v>
      </c>
      <c r="J6" s="342"/>
      <c r="K6" s="461"/>
      <c r="L6" s="524">
        <f t="shared" si="1"/>
        <v>0</v>
      </c>
    </row>
    <row r="7" spans="1:12" ht="46" x14ac:dyDescent="0.25">
      <c r="A7" s="746"/>
      <c r="B7" s="328" t="s">
        <v>485</v>
      </c>
      <c r="C7" s="328" t="s">
        <v>486</v>
      </c>
      <c r="D7" s="315" t="s">
        <v>487</v>
      </c>
      <c r="E7" s="525" t="s">
        <v>61</v>
      </c>
      <c r="F7" s="475">
        <f>IF(E7='Priority Ratings'!$C$21,'Priority Ratings'!$B$21,IF(E7='Priority Ratings'!$C$22,'Priority Ratings'!$B$22,IF(E7='Priority Ratings'!$C$23,'Priority Ratings'!$B$23,IF(E7='Priority Ratings'!$C$24,'Priority Ratings'!$B$24,IF(E7='Priority Ratings'!$C$25,'Priority Ratings'!$B$25,IF(E7='Priority Ratings'!$C$26,'Priority Ratings'!$B$26,IF(E7='Priority Ratings'!$C$27,'Priority Ratings'!$B$27,"No Rating")))))))</f>
        <v>5</v>
      </c>
      <c r="G7" s="465">
        <f t="shared" si="0"/>
        <v>9.0909090909090912E-2</v>
      </c>
      <c r="H7" s="466" t="s">
        <v>56</v>
      </c>
      <c r="I7" s="468">
        <v>0</v>
      </c>
      <c r="J7" s="342"/>
      <c r="K7" s="461"/>
      <c r="L7" s="524">
        <f t="shared" si="1"/>
        <v>0</v>
      </c>
    </row>
    <row r="8" spans="1:12" ht="37.5" x14ac:dyDescent="0.25">
      <c r="A8" s="746"/>
      <c r="B8" s="328" t="s">
        <v>488</v>
      </c>
      <c r="C8" s="328" t="s">
        <v>489</v>
      </c>
      <c r="D8" s="315" t="s">
        <v>490</v>
      </c>
      <c r="E8" s="525" t="s">
        <v>61</v>
      </c>
      <c r="F8" s="475">
        <f>IF(E8='Priority Ratings'!$C$21,'Priority Ratings'!$B$21,IF(E8='Priority Ratings'!$C$22,'Priority Ratings'!$B$22,IF(E8='Priority Ratings'!$C$23,'Priority Ratings'!$B$23,IF(E8='Priority Ratings'!$C$24,'Priority Ratings'!$B$24,IF(E8='Priority Ratings'!$C$25,'Priority Ratings'!$B$25,IF(E8='Priority Ratings'!$C$26,'Priority Ratings'!$B$26,IF(E8='Priority Ratings'!$C$27,'Priority Ratings'!$B$27,"No Rating")))))))</f>
        <v>5</v>
      </c>
      <c r="G8" s="465">
        <f t="shared" si="0"/>
        <v>9.0909090909090912E-2</v>
      </c>
      <c r="H8" s="466" t="s">
        <v>56</v>
      </c>
      <c r="I8" s="468">
        <v>0</v>
      </c>
      <c r="J8" s="342"/>
      <c r="K8" s="461"/>
      <c r="L8" s="524">
        <f t="shared" si="1"/>
        <v>0</v>
      </c>
    </row>
    <row r="9" spans="1:12" ht="37.5" x14ac:dyDescent="0.25">
      <c r="A9" s="746"/>
      <c r="B9" s="328" t="s">
        <v>491</v>
      </c>
      <c r="C9" s="328" t="s">
        <v>492</v>
      </c>
      <c r="D9" s="315" t="s">
        <v>493</v>
      </c>
      <c r="E9" s="525" t="s">
        <v>61</v>
      </c>
      <c r="F9" s="475">
        <f>IF(E9='Priority Ratings'!$C$21,'Priority Ratings'!$B$21,IF(E9='Priority Ratings'!$C$22,'Priority Ratings'!$B$22,IF(E9='Priority Ratings'!$C$23,'Priority Ratings'!$B$23,IF(E9='Priority Ratings'!$C$24,'Priority Ratings'!$B$24,IF(E9='Priority Ratings'!$C$25,'Priority Ratings'!$B$25,IF(E9='Priority Ratings'!$C$26,'Priority Ratings'!$B$26,IF(E9='Priority Ratings'!$C$27,'Priority Ratings'!$B$27,"No Rating")))))))</f>
        <v>5</v>
      </c>
      <c r="G9" s="465">
        <f t="shared" si="0"/>
        <v>9.0909090909090912E-2</v>
      </c>
      <c r="H9" s="466" t="s">
        <v>56</v>
      </c>
      <c r="I9" s="468">
        <v>0</v>
      </c>
      <c r="J9" s="342"/>
      <c r="K9" s="461"/>
      <c r="L9" s="524">
        <f t="shared" si="1"/>
        <v>0</v>
      </c>
    </row>
    <row r="10" spans="1:12" ht="37.5" x14ac:dyDescent="0.25">
      <c r="A10" s="746"/>
      <c r="B10" s="328" t="s">
        <v>494</v>
      </c>
      <c r="C10" s="328" t="s">
        <v>495</v>
      </c>
      <c r="D10" s="315" t="s">
        <v>496</v>
      </c>
      <c r="E10" s="525" t="s">
        <v>61</v>
      </c>
      <c r="F10" s="475">
        <f>IF(E10='Priority Ratings'!$C$21,'Priority Ratings'!$B$21,IF(E10='Priority Ratings'!$C$22,'Priority Ratings'!$B$22,IF(E10='Priority Ratings'!$C$23,'Priority Ratings'!$B$23,IF(E10='Priority Ratings'!$C$24,'Priority Ratings'!$B$24,IF(E10='Priority Ratings'!$C$25,'Priority Ratings'!$B$25,IF(E10='Priority Ratings'!$C$26,'Priority Ratings'!$B$26,IF(E10='Priority Ratings'!$C$27,'Priority Ratings'!$B$27,"No Rating")))))))</f>
        <v>5</v>
      </c>
      <c r="G10" s="465">
        <f t="shared" si="0"/>
        <v>9.0909090909090912E-2</v>
      </c>
      <c r="H10" s="466" t="s">
        <v>56</v>
      </c>
      <c r="I10" s="468">
        <v>0</v>
      </c>
      <c r="J10" s="381"/>
      <c r="K10" s="381"/>
      <c r="L10" s="524">
        <f t="shared" si="1"/>
        <v>0</v>
      </c>
    </row>
    <row r="11" spans="1:12" ht="37.5" x14ac:dyDescent="0.25">
      <c r="A11" s="746"/>
      <c r="B11" s="328" t="s">
        <v>497</v>
      </c>
      <c r="C11" s="328" t="s">
        <v>498</v>
      </c>
      <c r="D11" s="315" t="s">
        <v>499</v>
      </c>
      <c r="E11" s="525" t="s">
        <v>61</v>
      </c>
      <c r="F11" s="475">
        <f>IF(E11='Priority Ratings'!$C$21,'Priority Ratings'!$B$21,IF(E11='Priority Ratings'!$C$22,'Priority Ratings'!$B$22,IF(E11='Priority Ratings'!$C$23,'Priority Ratings'!$B$23,IF(E11='Priority Ratings'!$C$24,'Priority Ratings'!$B$24,IF(E11='Priority Ratings'!$C$25,'Priority Ratings'!$B$25,IF(E11='Priority Ratings'!$C$26,'Priority Ratings'!$B$26,IF(E11='Priority Ratings'!$C$27,'Priority Ratings'!$B$27,"No Rating")))))))</f>
        <v>5</v>
      </c>
      <c r="G11" s="465">
        <f t="shared" si="0"/>
        <v>9.0909090909090912E-2</v>
      </c>
      <c r="H11" s="466" t="s">
        <v>56</v>
      </c>
      <c r="I11" s="468">
        <v>0</v>
      </c>
      <c r="J11" s="381"/>
      <c r="K11" s="381"/>
      <c r="L11" s="524">
        <f t="shared" si="1"/>
        <v>0</v>
      </c>
    </row>
    <row r="12" spans="1:12" ht="37.5" x14ac:dyDescent="0.25">
      <c r="A12" s="746"/>
      <c r="B12" s="328" t="s">
        <v>500</v>
      </c>
      <c r="C12" s="328" t="s">
        <v>501</v>
      </c>
      <c r="D12" s="315" t="s">
        <v>502</v>
      </c>
      <c r="E12" s="525" t="s">
        <v>61</v>
      </c>
      <c r="F12" s="475">
        <f>IF(E12='Priority Ratings'!$C$21,'Priority Ratings'!$B$21,IF(E12='Priority Ratings'!$C$22,'Priority Ratings'!$B$22,IF(E12='Priority Ratings'!$C$23,'Priority Ratings'!$B$23,IF(E12='Priority Ratings'!$C$24,'Priority Ratings'!$B$24,IF(E12='Priority Ratings'!$C$25,'Priority Ratings'!$B$25,IF(E12='Priority Ratings'!$C$26,'Priority Ratings'!$B$26,IF(E12='Priority Ratings'!$C$27,'Priority Ratings'!$B$27,"No Rating")))))))</f>
        <v>5</v>
      </c>
      <c r="G12" s="465">
        <f t="shared" si="0"/>
        <v>9.0909090909090912E-2</v>
      </c>
      <c r="H12" s="466" t="s">
        <v>56</v>
      </c>
      <c r="I12" s="468">
        <v>0</v>
      </c>
      <c r="J12" s="381"/>
      <c r="K12" s="381"/>
      <c r="L12" s="524">
        <f t="shared" si="1"/>
        <v>0</v>
      </c>
    </row>
    <row r="13" spans="1:12" ht="37.5" x14ac:dyDescent="0.25">
      <c r="A13" s="746"/>
      <c r="B13" s="328" t="s">
        <v>503</v>
      </c>
      <c r="C13" s="328" t="s">
        <v>504</v>
      </c>
      <c r="D13" s="315" t="s">
        <v>505</v>
      </c>
      <c r="E13" s="525" t="s">
        <v>61</v>
      </c>
      <c r="F13" s="475">
        <f>IF(E13='Priority Ratings'!$C$21,'Priority Ratings'!$B$21,IF(E13='Priority Ratings'!$C$22,'Priority Ratings'!$B$22,IF(E13='Priority Ratings'!$C$23,'Priority Ratings'!$B$23,IF(E13='Priority Ratings'!$C$24,'Priority Ratings'!$B$24,IF(E13='Priority Ratings'!$C$25,'Priority Ratings'!$B$25,IF(E13='Priority Ratings'!$C$26,'Priority Ratings'!$B$26,IF(E13='Priority Ratings'!$C$27,'Priority Ratings'!$B$27,"No Rating")))))))</f>
        <v>5</v>
      </c>
      <c r="G13" s="465">
        <f t="shared" si="0"/>
        <v>9.0909090909090912E-2</v>
      </c>
      <c r="H13" s="466" t="s">
        <v>56</v>
      </c>
      <c r="I13" s="468">
        <v>0</v>
      </c>
      <c r="J13" s="381"/>
      <c r="K13" s="381"/>
      <c r="L13" s="524">
        <f t="shared" si="1"/>
        <v>0</v>
      </c>
    </row>
    <row r="14" spans="1:12" ht="38" thickBot="1" x14ac:dyDescent="0.3">
      <c r="A14" s="747"/>
      <c r="B14" s="329" t="s">
        <v>506</v>
      </c>
      <c r="C14" s="329" t="s">
        <v>507</v>
      </c>
      <c r="D14" s="316" t="s">
        <v>508</v>
      </c>
      <c r="E14" s="545" t="s">
        <v>61</v>
      </c>
      <c r="F14" s="500">
        <f>IF(E14='Priority Ratings'!$C$21,'Priority Ratings'!$B$21,IF(E14='Priority Ratings'!$C$22,'Priority Ratings'!$B$22,IF(E14='Priority Ratings'!$C$23,'Priority Ratings'!$B$23,IF(E14='Priority Ratings'!$C$24,'Priority Ratings'!$B$24,IF(E14='Priority Ratings'!$C$25,'Priority Ratings'!$B$25,IF(E14='Priority Ratings'!$C$26,'Priority Ratings'!$B$26,IF(E14='Priority Ratings'!$C$27,'Priority Ratings'!$B$27,"No Rating")))))))</f>
        <v>5</v>
      </c>
      <c r="G14" s="501">
        <f t="shared" si="0"/>
        <v>9.0909090909090912E-2</v>
      </c>
      <c r="H14" s="535" t="s">
        <v>56</v>
      </c>
      <c r="I14" s="558">
        <v>0</v>
      </c>
      <c r="J14" s="512"/>
      <c r="K14" s="512"/>
      <c r="L14" s="536">
        <f t="shared" si="1"/>
        <v>0</v>
      </c>
    </row>
    <row r="15" spans="1:12" ht="14.5" thickBot="1" x14ac:dyDescent="0.35">
      <c r="F15" s="594">
        <f>SUM(F4:F14)</f>
        <v>55</v>
      </c>
      <c r="G15" s="595">
        <f>SUM(G4:G14)</f>
        <v>1.0000000000000002</v>
      </c>
      <c r="K15" s="504" t="s">
        <v>21</v>
      </c>
      <c r="L15" s="551">
        <f>SUM(L4:L14)</f>
        <v>0</v>
      </c>
    </row>
  </sheetData>
  <mergeCells count="3">
    <mergeCell ref="A4:A14"/>
    <mergeCell ref="E2:H2"/>
    <mergeCell ref="I2:K2"/>
  </mergeCells>
  <conditionalFormatting sqref="D3">
    <cfRule type="containsText" dxfId="657" priority="8" operator="containsText" text="6">
      <formula>NOT(ISERROR(SEARCH("6",D3)))</formula>
    </cfRule>
    <cfRule type="containsText" dxfId="656" priority="9" operator="containsText" text="5">
      <formula>NOT(ISERROR(SEARCH("5",D3)))</formula>
    </cfRule>
    <cfRule type="containsText" dxfId="655" priority="10" operator="containsText" text="4">
      <formula>NOT(ISERROR(SEARCH("4",D3)))</formula>
    </cfRule>
    <cfRule type="containsText" dxfId="654" priority="11" operator="containsText" text="3">
      <formula>NOT(ISERROR(SEARCH("3",D3)))</formula>
    </cfRule>
    <cfRule type="containsText" dxfId="653" priority="12" operator="containsText" text="2">
      <formula>NOT(ISERROR(SEARCH("2",D3)))</formula>
    </cfRule>
    <cfRule type="containsText" dxfId="652" priority="13" operator="containsText" text="1">
      <formula>NOT(ISERROR(SEARCH("1",D3)))</formula>
    </cfRule>
    <cfRule type="containsText" dxfId="651" priority="14" operator="containsText" text="0">
      <formula>NOT(ISERROR(SEARCH("0",D3)))</formula>
    </cfRule>
  </conditionalFormatting>
  <dataValidations count="1">
    <dataValidation allowBlank="1" showInputMessage="1" showErrorMessage="1" promptTitle="Supplier Evidence" prompt="If the answer is fully comply or partially comply , then provide the actual document name(section, paragraph, page) /evidence and hyperlink to this column as proof" sqref="J4:J9" xr:uid="{00000000-0002-0000-0E00-000000000000}"/>
  </dataValidations>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beginsWith" priority="1" operator="beginsWith" text="6" id="{F39CD0D6-7C94-420E-8037-CFE12CDAE172}">
            <xm:f>LEFT('Manage system access '!H4,LEN("6"))="6"</xm:f>
            <x14:dxf>
              <fill>
                <patternFill>
                  <bgColor rgb="FFFFCCCC"/>
                </patternFill>
              </fill>
            </x14:dxf>
          </x14:cfRule>
          <x14:cfRule type="beginsWith" priority="2" operator="beginsWith" text="5" id="{A523C4FA-250E-4FE4-84A1-262DD6F13463}">
            <xm:f>LEFT('Manage system access '!H4,LEN("5"))="5"</xm:f>
            <x14:dxf>
              <fill>
                <patternFill>
                  <bgColor rgb="FFFFFFCC"/>
                </patternFill>
              </fill>
            </x14:dxf>
          </x14:cfRule>
          <x14:cfRule type="beginsWith" priority="3" operator="beginsWith" text="4" id="{45786DF2-0BDC-4132-8E32-B38BE9DE7A06}">
            <xm:f>LEFT('Manage system access '!H4,LEN("4"))="4"</xm:f>
            <x14:dxf>
              <fill>
                <patternFill>
                  <bgColor rgb="FFFFFFCC"/>
                </patternFill>
              </fill>
            </x14:dxf>
          </x14:cfRule>
          <x14:cfRule type="beginsWith" priority="4" operator="beginsWith" text="3" id="{38B46D5A-8C22-4DF2-9F87-4FFCD252211C}">
            <xm:f>LEFT('Manage system access '!H4,LEN("3"))="3"</xm:f>
            <x14:dxf>
              <fill>
                <patternFill>
                  <bgColor rgb="FFFFFFCC"/>
                </patternFill>
              </fill>
            </x14:dxf>
          </x14:cfRule>
          <x14:cfRule type="beginsWith" priority="5" operator="beginsWith" text="2" id="{1E0051C1-8397-4E41-9EAC-D316E7B8E514}">
            <xm:f>LEFT('Manage system access '!H4,LEN("2"))="2"</xm:f>
            <x14:dxf>
              <fill>
                <patternFill>
                  <fgColor theme="0"/>
                  <bgColor rgb="FFCCFFCC"/>
                </patternFill>
              </fill>
            </x14:dxf>
          </x14:cfRule>
          <x14:cfRule type="beginsWith" priority="6" operator="beginsWith" text="1" id="{02B0EFD1-59FF-4FF0-9487-AF809372B209}">
            <xm:f>LEFT('Manage system access '!H4,LEN("1"))="1"</xm:f>
            <x14:dxf>
              <fill>
                <patternFill>
                  <bgColor rgb="FFCCFFCC"/>
                </patternFill>
              </fill>
            </x14:dxf>
          </x14:cfRule>
          <x14:cfRule type="beginsWith" priority="7" operator="beginsWith" text="0" id="{16F5008A-6589-470A-97EF-2044C9213CD7}">
            <xm:f>LEFT('Manage system access '!H4,LEN("0"))="0"</xm:f>
            <x14:dxf>
              <fill>
                <patternFill>
                  <bgColor rgb="FFCCFFCC"/>
                </patternFill>
              </fill>
            </x14:dxf>
          </x14:cfRule>
          <xm:sqref>L4:L14 E4:H14</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r:uid="{00000000-0002-0000-0E00-000001000000}">
          <x14:formula1>
            <xm:f>'Priority Ratings'!$C$21:$C$27</xm:f>
          </x14:formula1>
          <xm:sqref>E4:E14</xm:sqref>
        </x14:dataValidation>
        <x14:dataValidation type="list" showInputMessage="1" showErrorMessage="1" promptTitle="Supplier" prompt="Please make a selection from the list" xr:uid="{00000000-0002-0000-0E00-000002000000}">
          <x14:formula1>
            <xm:f>'Priority Ratings'!$I$21:$I$23</xm:f>
          </x14:formula1>
          <xm:sqref>I4:I14</xm:sqref>
        </x14:dataValidation>
      </x14:dataValidation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L5"/>
  <sheetViews>
    <sheetView topLeftCell="E1" workbookViewId="0">
      <selection activeCell="I4" sqref="I4"/>
    </sheetView>
  </sheetViews>
  <sheetFormatPr defaultColWidth="9.1796875" defaultRowHeight="14" x14ac:dyDescent="0.3"/>
  <cols>
    <col min="1" max="1" width="10.26953125" style="299" customWidth="1"/>
    <col min="2" max="2" width="9.1796875" style="299"/>
    <col min="3" max="3" width="57.1796875" style="299" customWidth="1"/>
    <col min="4" max="4" width="52" style="302" customWidth="1"/>
    <col min="5" max="5" width="17.453125" style="321" customWidth="1"/>
    <col min="6" max="6" width="11.26953125" style="321" customWidth="1"/>
    <col min="7" max="7" width="14.26953125" style="321" customWidth="1"/>
    <col min="8" max="8" width="38.54296875" style="321" customWidth="1"/>
    <col min="9" max="9" width="17" style="321" customWidth="1"/>
    <col min="10" max="10" width="25.453125" style="321" customWidth="1"/>
    <col min="11" max="11" width="17.54296875" style="321" customWidth="1"/>
    <col min="12" max="12" width="19.54296875" style="321" customWidth="1"/>
    <col min="13" max="16384" width="9.1796875" style="299"/>
  </cols>
  <sheetData>
    <row r="1" spans="1:12" ht="20.5" thickBot="1" x14ac:dyDescent="0.35">
      <c r="A1" s="298" t="s">
        <v>510</v>
      </c>
      <c r="E1" s="336"/>
      <c r="F1" s="336"/>
      <c r="G1" s="336"/>
      <c r="H1" s="336"/>
      <c r="I1" s="336"/>
      <c r="J1" s="336"/>
      <c r="K1" s="336"/>
      <c r="L1" s="336"/>
    </row>
    <row r="2" spans="1:12" ht="20.5" thickBot="1" x14ac:dyDescent="0.35">
      <c r="A2" s="298"/>
      <c r="E2" s="739" t="s">
        <v>1693</v>
      </c>
      <c r="F2" s="740"/>
      <c r="G2" s="740"/>
      <c r="H2" s="741"/>
      <c r="I2" s="742" t="s">
        <v>1692</v>
      </c>
      <c r="J2" s="743"/>
      <c r="K2" s="744"/>
      <c r="L2" s="336"/>
    </row>
    <row r="3" spans="1:12" ht="58" thickBot="1" x14ac:dyDescent="0.3">
      <c r="A3" s="303" t="s">
        <v>308</v>
      </c>
      <c r="B3" s="304" t="s">
        <v>309</v>
      </c>
      <c r="C3" s="305" t="s">
        <v>310</v>
      </c>
      <c r="D3" s="307" t="s">
        <v>312</v>
      </c>
      <c r="E3" s="532" t="s">
        <v>42</v>
      </c>
      <c r="F3" s="532" t="s">
        <v>43</v>
      </c>
      <c r="G3" s="532" t="s">
        <v>44</v>
      </c>
      <c r="H3" s="532" t="s">
        <v>45</v>
      </c>
      <c r="I3" s="308" t="s">
        <v>1688</v>
      </c>
      <c r="J3" s="308" t="s">
        <v>1695</v>
      </c>
      <c r="K3" s="308" t="s">
        <v>587</v>
      </c>
      <c r="L3" s="533" t="s">
        <v>47</v>
      </c>
    </row>
    <row r="4" spans="1:12" ht="120.5" thickBot="1" x14ac:dyDescent="0.3">
      <c r="A4" s="330" t="s">
        <v>511</v>
      </c>
      <c r="B4" s="331" t="s">
        <v>512</v>
      </c>
      <c r="C4" s="332" t="s">
        <v>513</v>
      </c>
      <c r="D4" s="333" t="s">
        <v>514</v>
      </c>
      <c r="E4" s="596" t="s">
        <v>61</v>
      </c>
      <c r="F4" s="597">
        <f>IF(E4='Priority Ratings'!$C$21,'Priority Ratings'!$B$21,IF(E4='Priority Ratings'!$C$22,'Priority Ratings'!$B$22,IF(E4='Priority Ratings'!$C$23,'Priority Ratings'!$B$23,IF(E4='Priority Ratings'!$C$24,'Priority Ratings'!$B$24,IF(E4='Priority Ratings'!$C$25,'Priority Ratings'!$B$25,IF(E4='Priority Ratings'!$C$26,'Priority Ratings'!$B$26,IF(E4='Priority Ratings'!$C$27,'Priority Ratings'!$B$27,"No Rating")))))))</f>
        <v>5</v>
      </c>
      <c r="G4" s="598">
        <f>F4/F$5</f>
        <v>1</v>
      </c>
      <c r="H4" s="599" t="s">
        <v>64</v>
      </c>
      <c r="I4" s="600">
        <v>0</v>
      </c>
      <c r="J4" s="334"/>
      <c r="K4" s="601"/>
      <c r="L4" s="648">
        <f>I4*G4</f>
        <v>0</v>
      </c>
    </row>
    <row r="5" spans="1:12" ht="14.5" thickBot="1" x14ac:dyDescent="0.35">
      <c r="F5" s="594">
        <f>SUM(F4:F4)</f>
        <v>5</v>
      </c>
      <c r="G5" s="595">
        <f>SUM(G4:G4)</f>
        <v>1</v>
      </c>
      <c r="K5" s="504" t="s">
        <v>21</v>
      </c>
      <c r="L5" s="551">
        <f>SUM(L4:L4)</f>
        <v>0</v>
      </c>
    </row>
  </sheetData>
  <mergeCells count="2">
    <mergeCell ref="E2:H2"/>
    <mergeCell ref="I2:K2"/>
  </mergeCells>
  <conditionalFormatting sqref="D3">
    <cfRule type="containsText" dxfId="643" priority="8" operator="containsText" text="6">
      <formula>NOT(ISERROR(SEARCH("6",D3)))</formula>
    </cfRule>
    <cfRule type="containsText" dxfId="642" priority="9" operator="containsText" text="5">
      <formula>NOT(ISERROR(SEARCH("5",D3)))</formula>
    </cfRule>
    <cfRule type="containsText" dxfId="641" priority="10" operator="containsText" text="4">
      <formula>NOT(ISERROR(SEARCH("4",D3)))</formula>
    </cfRule>
    <cfRule type="containsText" dxfId="640" priority="11" operator="containsText" text="3">
      <formula>NOT(ISERROR(SEARCH("3",D3)))</formula>
    </cfRule>
    <cfRule type="containsText" dxfId="639" priority="12" operator="containsText" text="2">
      <formula>NOT(ISERROR(SEARCH("2",D3)))</formula>
    </cfRule>
    <cfRule type="containsText" dxfId="638" priority="13" operator="containsText" text="1">
      <formula>NOT(ISERROR(SEARCH("1",D3)))</formula>
    </cfRule>
    <cfRule type="containsText" dxfId="637" priority="14" operator="containsText" text="0">
      <formula>NOT(ISERROR(SEARCH("0",D3)))</formula>
    </cfRule>
  </conditionalFormatting>
  <dataValidations count="1">
    <dataValidation allowBlank="1" showInputMessage="1" showErrorMessage="1" promptTitle="Supplier Evidence" prompt="If the answer is fully comply or partially comply , then provide the actual document name(section, paragraph, page) /evidence and hyperlink to this column as proof" sqref="J4" xr:uid="{00000000-0002-0000-0F00-000000000000}"/>
  </dataValidations>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beginsWith" priority="1" operator="beginsWith" text="6" id="{CAD60CAA-DA80-4180-A260-72ACF1157EAC}">
            <xm:f>LEFT('Manage system access '!I4,LEN("6"))="6"</xm:f>
            <x14:dxf>
              <fill>
                <patternFill>
                  <bgColor rgb="FFFFCCCC"/>
                </patternFill>
              </fill>
            </x14:dxf>
          </x14:cfRule>
          <x14:cfRule type="beginsWith" priority="2" operator="beginsWith" text="5" id="{C9856A81-8697-4C47-B453-207C6EFE5194}">
            <xm:f>LEFT('Manage system access '!I4,LEN("5"))="5"</xm:f>
            <x14:dxf>
              <fill>
                <patternFill>
                  <bgColor rgb="FFFFFFCC"/>
                </patternFill>
              </fill>
            </x14:dxf>
          </x14:cfRule>
          <x14:cfRule type="beginsWith" priority="3" operator="beginsWith" text="4" id="{71B42488-6FED-4894-880D-C9186D9E3478}">
            <xm:f>LEFT('Manage system access '!I4,LEN("4"))="4"</xm:f>
            <x14:dxf>
              <fill>
                <patternFill>
                  <bgColor rgb="FFFFFFCC"/>
                </patternFill>
              </fill>
            </x14:dxf>
          </x14:cfRule>
          <x14:cfRule type="beginsWith" priority="4" operator="beginsWith" text="3" id="{5CF7AED8-05CF-4A9C-8F53-90C8EDBD67F1}">
            <xm:f>LEFT('Manage system access '!I4,LEN("3"))="3"</xm:f>
            <x14:dxf>
              <fill>
                <patternFill>
                  <bgColor rgb="FFFFFFCC"/>
                </patternFill>
              </fill>
            </x14:dxf>
          </x14:cfRule>
          <x14:cfRule type="beginsWith" priority="5" operator="beginsWith" text="2" id="{E1259CB5-504A-4358-948B-D36BD617B021}">
            <xm:f>LEFT('Manage system access '!I4,LEN("2"))="2"</xm:f>
            <x14:dxf>
              <fill>
                <patternFill>
                  <fgColor theme="0"/>
                  <bgColor rgb="FFCCFFCC"/>
                </patternFill>
              </fill>
            </x14:dxf>
          </x14:cfRule>
          <x14:cfRule type="beginsWith" priority="6" operator="beginsWith" text="1" id="{87829161-60C6-4BE5-B6BC-BC13DF8865A9}">
            <xm:f>LEFT('Manage system access '!I4,LEN("1"))="1"</xm:f>
            <x14:dxf>
              <fill>
                <patternFill>
                  <bgColor rgb="FFCCFFCC"/>
                </patternFill>
              </fill>
            </x14:dxf>
          </x14:cfRule>
          <x14:cfRule type="beginsWith" priority="7" operator="beginsWith" text="0" id="{9C21D75D-8C74-48E2-A275-2BF3961D64A8}">
            <xm:f>LEFT('Manage system access '!I4,LEN("0"))="0"</xm:f>
            <x14:dxf>
              <fill>
                <patternFill>
                  <bgColor rgb="FFCCFFCC"/>
                </patternFill>
              </fill>
            </x14:dxf>
          </x14:cfRule>
          <xm:sqref>L4 E4:H4</xm:sqref>
        </x14:conditionalFormatting>
      </x14:conditionalFormattings>
    </ext>
    <ext xmlns:x14="http://schemas.microsoft.com/office/spreadsheetml/2009/9/main" uri="{CCE6A557-97BC-4b89-ADB6-D9C93CAAB3DF}">
      <x14:dataValidations xmlns:xm="http://schemas.microsoft.com/office/excel/2006/main" count="2">
        <x14:dataValidation type="list" showInputMessage="1" showErrorMessage="1" promptTitle="Supplier" prompt="Please make a selection from the list" xr:uid="{00000000-0002-0000-0F00-000001000000}">
          <x14:formula1>
            <xm:f>'Priority Ratings'!$I$21:$I$23</xm:f>
          </x14:formula1>
          <xm:sqref>I4</xm:sqref>
        </x14:dataValidation>
        <x14:dataValidation type="list" allowBlank="1" showInputMessage="1" showErrorMessage="1" xr:uid="{00000000-0002-0000-0F00-000002000000}">
          <x14:formula1>
            <xm:f>'Priority Ratings'!$C$21:$C$27</xm:f>
          </x14:formula1>
          <xm:sqref>E4</xm:sqref>
        </x14:dataValidation>
      </x14:dataValidation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L14"/>
  <sheetViews>
    <sheetView topLeftCell="E1" workbookViewId="0">
      <selection activeCell="L7" sqref="L7"/>
    </sheetView>
  </sheetViews>
  <sheetFormatPr defaultColWidth="9.1796875" defaultRowHeight="14" x14ac:dyDescent="0.25"/>
  <cols>
    <col min="1" max="1" width="10.26953125" style="299" customWidth="1"/>
    <col min="2" max="2" width="9.1796875" style="299"/>
    <col min="3" max="3" width="52.453125" style="299" customWidth="1"/>
    <col min="4" max="4" width="67.7265625" style="346" customWidth="1"/>
    <col min="5" max="5" width="17.453125" style="321" customWidth="1"/>
    <col min="6" max="6" width="11.26953125" style="321" customWidth="1"/>
    <col min="7" max="7" width="14.26953125" style="321" customWidth="1"/>
    <col min="8" max="8" width="38.54296875" style="321" customWidth="1"/>
    <col min="9" max="9" width="17" style="321" customWidth="1"/>
    <col min="10" max="10" width="25.453125" style="321" customWidth="1"/>
    <col min="11" max="11" width="17.54296875" style="321" customWidth="1"/>
    <col min="12" max="12" width="19.54296875" style="321" customWidth="1"/>
    <col min="13" max="16384" width="9.1796875" style="299"/>
  </cols>
  <sheetData>
    <row r="1" spans="1:12" ht="20.5" thickBot="1" x14ac:dyDescent="0.3">
      <c r="A1" s="298" t="s">
        <v>515</v>
      </c>
      <c r="D1" s="335"/>
      <c r="E1" s="336"/>
      <c r="F1" s="336"/>
      <c r="G1" s="336"/>
      <c r="H1" s="336"/>
      <c r="I1" s="336"/>
      <c r="J1" s="336"/>
      <c r="K1" s="336"/>
      <c r="L1" s="336"/>
    </row>
    <row r="2" spans="1:12" ht="20.5" thickBot="1" x14ac:dyDescent="0.3">
      <c r="A2" s="298"/>
      <c r="D2" s="335"/>
      <c r="E2" s="739" t="s">
        <v>1693</v>
      </c>
      <c r="F2" s="740"/>
      <c r="G2" s="740"/>
      <c r="H2" s="741"/>
      <c r="I2" s="742" t="s">
        <v>1692</v>
      </c>
      <c r="J2" s="743"/>
      <c r="K2" s="744"/>
      <c r="L2" s="336"/>
    </row>
    <row r="3" spans="1:12" ht="58" thickBot="1" x14ac:dyDescent="0.3">
      <c r="A3" s="303" t="s">
        <v>308</v>
      </c>
      <c r="B3" s="323" t="s">
        <v>309</v>
      </c>
      <c r="C3" s="324" t="s">
        <v>310</v>
      </c>
      <c r="D3" s="325" t="s">
        <v>312</v>
      </c>
      <c r="E3" s="532" t="s">
        <v>42</v>
      </c>
      <c r="F3" s="532" t="s">
        <v>43</v>
      </c>
      <c r="G3" s="532" t="s">
        <v>44</v>
      </c>
      <c r="H3" s="532" t="s">
        <v>45</v>
      </c>
      <c r="I3" s="308" t="s">
        <v>1688</v>
      </c>
      <c r="J3" s="308" t="s">
        <v>1695</v>
      </c>
      <c r="K3" s="308" t="s">
        <v>587</v>
      </c>
      <c r="L3" s="533" t="s">
        <v>47</v>
      </c>
    </row>
    <row r="4" spans="1:12" ht="38.25" customHeight="1" x14ac:dyDescent="0.25">
      <c r="A4" s="748" t="s">
        <v>516</v>
      </c>
      <c r="B4" s="337" t="s">
        <v>517</v>
      </c>
      <c r="C4" s="338" t="s">
        <v>518</v>
      </c>
      <c r="D4" s="339" t="s">
        <v>519</v>
      </c>
      <c r="E4" s="530" t="s">
        <v>61</v>
      </c>
      <c r="F4" s="531">
        <f>IF(E4='Priority Ratings'!$C$21,'Priority Ratings'!$B$21,IF(E4='Priority Ratings'!$C$22,'Priority Ratings'!$B$22,IF(E4='Priority Ratings'!$C$23,'Priority Ratings'!$B$23,IF(E4='Priority Ratings'!$C$24,'Priority Ratings'!$B$24,IF(E4='Priority Ratings'!$C$25,'Priority Ratings'!$B$25,IF(E4='Priority Ratings'!$C$26,'Priority Ratings'!$B$26,IF(E4='Priority Ratings'!$C$27,'Priority Ratings'!$B$27,"No Rating")))))))</f>
        <v>5</v>
      </c>
      <c r="G4" s="506">
        <f>F4/F$7</f>
        <v>0.33333333333333331</v>
      </c>
      <c r="H4" s="523" t="s">
        <v>64</v>
      </c>
      <c r="I4" s="473">
        <v>0</v>
      </c>
      <c r="J4" s="272"/>
      <c r="K4" s="474"/>
      <c r="L4" s="641">
        <f>I4*G4</f>
        <v>0</v>
      </c>
    </row>
    <row r="5" spans="1:12" ht="69" x14ac:dyDescent="0.25">
      <c r="A5" s="749"/>
      <c r="B5" s="340" t="s">
        <v>520</v>
      </c>
      <c r="C5" s="314" t="s">
        <v>521</v>
      </c>
      <c r="D5" s="341" t="s">
        <v>522</v>
      </c>
      <c r="E5" s="525" t="s">
        <v>61</v>
      </c>
      <c r="F5" s="475">
        <f>IF(E5='Priority Ratings'!$C$21,'Priority Ratings'!$B$21,IF(E5='Priority Ratings'!$C$22,'Priority Ratings'!$B$22,IF(E5='Priority Ratings'!$C$23,'Priority Ratings'!$B$23,IF(E5='Priority Ratings'!$C$24,'Priority Ratings'!$B$24,IF(E5='Priority Ratings'!$C$25,'Priority Ratings'!$B$25,IF(E5='Priority Ratings'!$C$26,'Priority Ratings'!$B$26,IF(E5='Priority Ratings'!$C$27,'Priority Ratings'!$B$27,"No Rating")))))))</f>
        <v>5</v>
      </c>
      <c r="G5" s="465">
        <f>F5/F$7</f>
        <v>0.33333333333333331</v>
      </c>
      <c r="H5" s="105" t="s">
        <v>56</v>
      </c>
      <c r="I5" s="468">
        <v>0</v>
      </c>
      <c r="J5" s="342"/>
      <c r="K5" s="461"/>
      <c r="L5" s="524">
        <f t="shared" ref="L5:L6" si="0">I5*G5</f>
        <v>0</v>
      </c>
    </row>
    <row r="6" spans="1:12" ht="46.5" thickBot="1" x14ac:dyDescent="0.3">
      <c r="A6" s="750"/>
      <c r="B6" s="343" t="s">
        <v>523</v>
      </c>
      <c r="C6" s="317" t="s">
        <v>524</v>
      </c>
      <c r="D6" s="344" t="s">
        <v>524</v>
      </c>
      <c r="E6" s="545" t="s">
        <v>61</v>
      </c>
      <c r="F6" s="500">
        <f>IF(E6='Priority Ratings'!$C$21,'Priority Ratings'!$B$21,IF(E6='Priority Ratings'!$C$22,'Priority Ratings'!$B$22,IF(E6='Priority Ratings'!$C$23,'Priority Ratings'!$B$23,IF(E6='Priority Ratings'!$C$24,'Priority Ratings'!$B$24,IF(E6='Priority Ratings'!$C$25,'Priority Ratings'!$B$25,IF(E6='Priority Ratings'!$C$26,'Priority Ratings'!$B$26,IF(E6='Priority Ratings'!$C$27,'Priority Ratings'!$B$27,"No Rating")))))))</f>
        <v>5</v>
      </c>
      <c r="G6" s="501">
        <f>F6/F$7</f>
        <v>0.33333333333333331</v>
      </c>
      <c r="H6" s="557" t="s">
        <v>56</v>
      </c>
      <c r="I6" s="558">
        <v>0</v>
      </c>
      <c r="J6" s="345"/>
      <c r="K6" s="493"/>
      <c r="L6" s="536">
        <f t="shared" si="0"/>
        <v>0</v>
      </c>
    </row>
    <row r="7" spans="1:12" ht="14.5" thickBot="1" x14ac:dyDescent="0.3">
      <c r="F7" s="594">
        <f>SUM(F4:F6)</f>
        <v>15</v>
      </c>
      <c r="G7" s="595">
        <f>SUM(G4:G6)</f>
        <v>1</v>
      </c>
      <c r="K7" s="504" t="s">
        <v>21</v>
      </c>
      <c r="L7" s="551">
        <f>SUM(L4:L6)</f>
        <v>0</v>
      </c>
    </row>
    <row r="10" spans="1:12" x14ac:dyDescent="0.25">
      <c r="D10" s="347"/>
    </row>
    <row r="14" spans="1:12" x14ac:dyDescent="0.25">
      <c r="D14" s="347"/>
    </row>
  </sheetData>
  <mergeCells count="3">
    <mergeCell ref="A4:A6"/>
    <mergeCell ref="E2:H2"/>
    <mergeCell ref="I2:K2"/>
  </mergeCells>
  <conditionalFormatting sqref="D3">
    <cfRule type="containsText" dxfId="629" priority="8" operator="containsText" text="6">
      <formula>NOT(ISERROR(SEARCH("6",D3)))</formula>
    </cfRule>
    <cfRule type="containsText" dxfId="628" priority="9" operator="containsText" text="5">
      <formula>NOT(ISERROR(SEARCH("5",D3)))</formula>
    </cfRule>
    <cfRule type="containsText" dxfId="627" priority="10" operator="containsText" text="4">
      <formula>NOT(ISERROR(SEARCH("4",D3)))</formula>
    </cfRule>
    <cfRule type="containsText" dxfId="626" priority="11" operator="containsText" text="3">
      <formula>NOT(ISERROR(SEARCH("3",D3)))</formula>
    </cfRule>
    <cfRule type="containsText" dxfId="625" priority="12" operator="containsText" text="2">
      <formula>NOT(ISERROR(SEARCH("2",D3)))</formula>
    </cfRule>
    <cfRule type="containsText" dxfId="624" priority="13" operator="containsText" text="1">
      <formula>NOT(ISERROR(SEARCH("1",D3)))</formula>
    </cfRule>
    <cfRule type="containsText" dxfId="623" priority="14" operator="containsText" text="0">
      <formula>NOT(ISERROR(SEARCH("0",D3)))</formula>
    </cfRule>
  </conditionalFormatting>
  <dataValidations count="1">
    <dataValidation allowBlank="1" showInputMessage="1" showErrorMessage="1" promptTitle="Supplier Evidence" prompt="If the answer is fully comply or partially comply , then provide the actual document name(section, paragraph, page) /evidence and hyperlink to this column as proof" sqref="J4:J6" xr:uid="{00000000-0002-0000-1000-000000000000}"/>
  </dataValidations>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beginsWith" priority="1" operator="beginsWith" text="6" id="{134A0EB8-11C0-4FD3-8CE1-324A0D746B00}">
            <xm:f>LEFT('Manage system access '!I4,LEN("6"))="6"</xm:f>
            <x14:dxf>
              <fill>
                <patternFill>
                  <bgColor rgb="FFFFCCCC"/>
                </patternFill>
              </fill>
            </x14:dxf>
          </x14:cfRule>
          <x14:cfRule type="beginsWith" priority="2" operator="beginsWith" text="5" id="{80E4805E-D7CA-47CD-B0A9-163035A56AEE}">
            <xm:f>LEFT('Manage system access '!I4,LEN("5"))="5"</xm:f>
            <x14:dxf>
              <fill>
                <patternFill>
                  <bgColor rgb="FFFFFFCC"/>
                </patternFill>
              </fill>
            </x14:dxf>
          </x14:cfRule>
          <x14:cfRule type="beginsWith" priority="3" operator="beginsWith" text="4" id="{EF3D7FAC-33B8-4FFF-8F1B-E6C1B3DCA751}">
            <xm:f>LEFT('Manage system access '!I4,LEN("4"))="4"</xm:f>
            <x14:dxf>
              <fill>
                <patternFill>
                  <bgColor rgb="FFFFFFCC"/>
                </patternFill>
              </fill>
            </x14:dxf>
          </x14:cfRule>
          <x14:cfRule type="beginsWith" priority="4" operator="beginsWith" text="3" id="{F23BAC1F-0CAF-4205-9605-12E9721AE209}">
            <xm:f>LEFT('Manage system access '!I4,LEN("3"))="3"</xm:f>
            <x14:dxf>
              <fill>
                <patternFill>
                  <bgColor rgb="FFFFFFCC"/>
                </patternFill>
              </fill>
            </x14:dxf>
          </x14:cfRule>
          <x14:cfRule type="beginsWith" priority="5" operator="beginsWith" text="2" id="{8A2D5FB7-950C-4493-AD60-F200CD18EF81}">
            <xm:f>LEFT('Manage system access '!I4,LEN("2"))="2"</xm:f>
            <x14:dxf>
              <fill>
                <patternFill>
                  <fgColor theme="0"/>
                  <bgColor rgb="FFCCFFCC"/>
                </patternFill>
              </fill>
            </x14:dxf>
          </x14:cfRule>
          <x14:cfRule type="beginsWith" priority="6" operator="beginsWith" text="1" id="{C5068C0A-850C-422E-99F4-6A2FD966E185}">
            <xm:f>LEFT('Manage system access '!I4,LEN("1"))="1"</xm:f>
            <x14:dxf>
              <fill>
                <patternFill>
                  <bgColor rgb="FFCCFFCC"/>
                </patternFill>
              </fill>
            </x14:dxf>
          </x14:cfRule>
          <x14:cfRule type="beginsWith" priority="7" operator="beginsWith" text="0" id="{9BE12954-ABD9-450B-ABAD-630BB7E1DCBA}">
            <xm:f>LEFT('Manage system access '!I4,LEN("0"))="0"</xm:f>
            <x14:dxf>
              <fill>
                <patternFill>
                  <bgColor rgb="FFCCFFCC"/>
                </patternFill>
              </fill>
            </x14:dxf>
          </x14:cfRule>
          <xm:sqref>L4:L6 E4:H6</xm:sqref>
        </x14:conditionalFormatting>
      </x14:conditionalFormattings>
    </ext>
    <ext xmlns:x14="http://schemas.microsoft.com/office/spreadsheetml/2009/9/main" uri="{CCE6A557-97BC-4b89-ADB6-D9C93CAAB3DF}">
      <x14:dataValidations xmlns:xm="http://schemas.microsoft.com/office/excel/2006/main" count="2">
        <x14:dataValidation type="list" showInputMessage="1" showErrorMessage="1" promptTitle="Supplier" prompt="Please make a selection from the list" xr:uid="{00000000-0002-0000-1000-000001000000}">
          <x14:formula1>
            <xm:f>'Priority Ratings'!$I$21:$I$23</xm:f>
          </x14:formula1>
          <xm:sqref>I4:I6</xm:sqref>
        </x14:dataValidation>
        <x14:dataValidation type="list" allowBlank="1" showInputMessage="1" showErrorMessage="1" xr:uid="{00000000-0002-0000-1000-000002000000}">
          <x14:formula1>
            <xm:f>'Priority Ratings'!$C$21:$C$27</xm:f>
          </x14:formula1>
          <xm:sqref>E4:E6</xm:sqref>
        </x14:dataValidation>
      </x14:dataValidations>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L8"/>
  <sheetViews>
    <sheetView topLeftCell="G6" workbookViewId="0">
      <selection activeCell="L4" sqref="L4:L7"/>
    </sheetView>
  </sheetViews>
  <sheetFormatPr defaultColWidth="9.1796875" defaultRowHeight="14" x14ac:dyDescent="0.25"/>
  <cols>
    <col min="1" max="1" width="10.54296875" style="299" customWidth="1"/>
    <col min="2" max="2" width="9.1796875" style="299"/>
    <col min="3" max="3" width="51.81640625" style="299" customWidth="1"/>
    <col min="4" max="4" width="67.81640625" style="346" customWidth="1"/>
    <col min="5" max="5" width="17.453125" style="321" customWidth="1"/>
    <col min="6" max="6" width="11.26953125" style="321" customWidth="1"/>
    <col min="7" max="7" width="14.26953125" style="321" customWidth="1"/>
    <col min="8" max="8" width="38.54296875" style="321" customWidth="1"/>
    <col min="9" max="9" width="17" style="321" customWidth="1"/>
    <col min="10" max="10" width="25.453125" style="321" customWidth="1"/>
    <col min="11" max="11" width="17.54296875" style="321" customWidth="1"/>
    <col min="12" max="12" width="19.54296875" style="321" customWidth="1"/>
    <col min="13" max="16384" width="9.1796875" style="299"/>
  </cols>
  <sheetData>
    <row r="1" spans="1:12" ht="20.5" thickBot="1" x14ac:dyDescent="0.3">
      <c r="A1" s="298" t="s">
        <v>525</v>
      </c>
      <c r="D1" s="335"/>
      <c r="E1" s="336"/>
      <c r="F1" s="336"/>
      <c r="G1" s="336"/>
      <c r="H1" s="336"/>
      <c r="I1" s="336"/>
      <c r="J1" s="336"/>
      <c r="K1" s="336"/>
      <c r="L1" s="336"/>
    </row>
    <row r="2" spans="1:12" ht="20.5" thickBot="1" x14ac:dyDescent="0.3">
      <c r="A2" s="298"/>
      <c r="D2" s="335"/>
      <c r="E2" s="739" t="s">
        <v>1693</v>
      </c>
      <c r="F2" s="740"/>
      <c r="G2" s="740"/>
      <c r="H2" s="741"/>
      <c r="I2" s="742" t="s">
        <v>1692</v>
      </c>
      <c r="J2" s="743"/>
      <c r="K2" s="744"/>
      <c r="L2" s="336"/>
    </row>
    <row r="3" spans="1:12" ht="58" thickBot="1" x14ac:dyDescent="0.3">
      <c r="A3" s="403" t="s">
        <v>308</v>
      </c>
      <c r="B3" s="410" t="s">
        <v>309</v>
      </c>
      <c r="C3" s="322" t="s">
        <v>310</v>
      </c>
      <c r="D3" s="390" t="s">
        <v>312</v>
      </c>
      <c r="E3" s="602" t="s">
        <v>42</v>
      </c>
      <c r="F3" s="602" t="s">
        <v>43</v>
      </c>
      <c r="G3" s="602" t="s">
        <v>44</v>
      </c>
      <c r="H3" s="602" t="s">
        <v>45</v>
      </c>
      <c r="I3" s="390" t="s">
        <v>1688</v>
      </c>
      <c r="J3" s="390" t="s">
        <v>1695</v>
      </c>
      <c r="K3" s="390" t="s">
        <v>587</v>
      </c>
      <c r="L3" s="603" t="s">
        <v>47</v>
      </c>
    </row>
    <row r="4" spans="1:12" ht="103.5" x14ac:dyDescent="0.25">
      <c r="A4" s="751" t="s">
        <v>526</v>
      </c>
      <c r="B4" s="327" t="s">
        <v>527</v>
      </c>
      <c r="C4" s="632" t="s">
        <v>528</v>
      </c>
      <c r="D4" s="632" t="s">
        <v>529</v>
      </c>
      <c r="E4" s="612" t="s">
        <v>61</v>
      </c>
      <c r="F4" s="613">
        <f>IF(E4='Priority Ratings'!$C$21,'Priority Ratings'!$B$21,IF(E4='Priority Ratings'!$C$22,'Priority Ratings'!$B$22,IF(E4='Priority Ratings'!$C$23,'Priority Ratings'!$B$23,IF(E4='Priority Ratings'!$C$24,'Priority Ratings'!$B$24,IF(E4='Priority Ratings'!$C$25,'Priority Ratings'!$B$25,IF(E4='Priority Ratings'!$C$26,'Priority Ratings'!$B$26,IF(E4='Priority Ratings'!$C$27,'Priority Ratings'!$B$27,"No Rating")))))))</f>
        <v>5</v>
      </c>
      <c r="G4" s="614">
        <f>F4/F$8</f>
        <v>0.25</v>
      </c>
      <c r="H4" s="626" t="s">
        <v>64</v>
      </c>
      <c r="I4" s="615">
        <v>0</v>
      </c>
      <c r="J4" s="391"/>
      <c r="K4" s="616"/>
      <c r="L4" s="639">
        <f>I4*G4</f>
        <v>0</v>
      </c>
    </row>
    <row r="5" spans="1:12" ht="37.5" x14ac:dyDescent="0.25">
      <c r="A5" s="752"/>
      <c r="B5" s="328" t="s">
        <v>530</v>
      </c>
      <c r="C5" s="328" t="s">
        <v>531</v>
      </c>
      <c r="D5" s="328" t="s">
        <v>532</v>
      </c>
      <c r="E5" s="525" t="s">
        <v>61</v>
      </c>
      <c r="F5" s="475">
        <f>IF(E5='Priority Ratings'!$C$21,'Priority Ratings'!$B$21,IF(E5='Priority Ratings'!$C$22,'Priority Ratings'!$B$22,IF(E5='Priority Ratings'!$C$23,'Priority Ratings'!$B$23,IF(E5='Priority Ratings'!$C$24,'Priority Ratings'!$B$24,IF(E5='Priority Ratings'!$C$25,'Priority Ratings'!$B$25,IF(E5='Priority Ratings'!$C$26,'Priority Ratings'!$B$26,IF(E5='Priority Ratings'!$C$27,'Priority Ratings'!$B$27,"No Rating")))))))</f>
        <v>5</v>
      </c>
      <c r="G5" s="465">
        <f>F5/F$8</f>
        <v>0.25</v>
      </c>
      <c r="H5" s="466" t="s">
        <v>56</v>
      </c>
      <c r="I5" s="468">
        <v>0</v>
      </c>
      <c r="J5" s="342"/>
      <c r="K5" s="461"/>
      <c r="L5" s="524">
        <f t="shared" ref="L5:L7" si="0">I5*G5</f>
        <v>0</v>
      </c>
    </row>
    <row r="6" spans="1:12" ht="46" x14ac:dyDescent="0.25">
      <c r="A6" s="752"/>
      <c r="B6" s="328" t="s">
        <v>533</v>
      </c>
      <c r="C6" s="328" t="s">
        <v>534</v>
      </c>
      <c r="D6" s="328" t="s">
        <v>535</v>
      </c>
      <c r="E6" s="525" t="s">
        <v>61</v>
      </c>
      <c r="F6" s="475">
        <f>IF(E6='Priority Ratings'!$C$21,'Priority Ratings'!$B$21,IF(E6='Priority Ratings'!$C$22,'Priority Ratings'!$B$22,IF(E6='Priority Ratings'!$C$23,'Priority Ratings'!$B$23,IF(E6='Priority Ratings'!$C$24,'Priority Ratings'!$B$24,IF(E6='Priority Ratings'!$C$25,'Priority Ratings'!$B$25,IF(E6='Priority Ratings'!$C$26,'Priority Ratings'!$B$26,IF(E6='Priority Ratings'!$C$27,'Priority Ratings'!$B$27,"No Rating")))))))</f>
        <v>5</v>
      </c>
      <c r="G6" s="465">
        <f>F6/F$8</f>
        <v>0.25</v>
      </c>
      <c r="H6" s="466" t="s">
        <v>56</v>
      </c>
      <c r="I6" s="468">
        <v>0</v>
      </c>
      <c r="J6" s="342"/>
      <c r="K6" s="461"/>
      <c r="L6" s="524">
        <f t="shared" si="0"/>
        <v>0</v>
      </c>
    </row>
    <row r="7" spans="1:12" ht="69.5" thickBot="1" x14ac:dyDescent="0.3">
      <c r="A7" s="753"/>
      <c r="B7" s="329" t="s">
        <v>536</v>
      </c>
      <c r="C7" s="329" t="s">
        <v>537</v>
      </c>
      <c r="D7" s="329" t="s">
        <v>538</v>
      </c>
      <c r="E7" s="545" t="s">
        <v>61</v>
      </c>
      <c r="F7" s="500">
        <f>IF(E7='Priority Ratings'!$C$21,'Priority Ratings'!$B$21,IF(E7='Priority Ratings'!$C$22,'Priority Ratings'!$B$22,IF(E7='Priority Ratings'!$C$23,'Priority Ratings'!$B$23,IF(E7='Priority Ratings'!$C$24,'Priority Ratings'!$B$24,IF(E7='Priority Ratings'!$C$25,'Priority Ratings'!$B$25,IF(E7='Priority Ratings'!$C$26,'Priority Ratings'!$B$26,IF(E7='Priority Ratings'!$C$27,'Priority Ratings'!$B$27,"No Rating")))))))</f>
        <v>5</v>
      </c>
      <c r="G7" s="501">
        <f>F7/F$8</f>
        <v>0.25</v>
      </c>
      <c r="H7" s="535" t="s">
        <v>56</v>
      </c>
      <c r="I7" s="558">
        <v>0</v>
      </c>
      <c r="J7" s="345"/>
      <c r="K7" s="605"/>
      <c r="L7" s="536">
        <f t="shared" si="0"/>
        <v>0</v>
      </c>
    </row>
    <row r="8" spans="1:12" ht="14.5" thickBot="1" x14ac:dyDescent="0.3">
      <c r="B8" s="583"/>
      <c r="F8" s="594">
        <f>SUM(F4:F7)</f>
        <v>20</v>
      </c>
      <c r="G8" s="595">
        <f>SUM(G4:G7)</f>
        <v>1</v>
      </c>
      <c r="K8" s="504" t="s">
        <v>21</v>
      </c>
      <c r="L8" s="478">
        <f>SUM(L4:L7)</f>
        <v>0</v>
      </c>
    </row>
  </sheetData>
  <mergeCells count="3">
    <mergeCell ref="A4:A7"/>
    <mergeCell ref="E2:H2"/>
    <mergeCell ref="I2:K2"/>
  </mergeCells>
  <conditionalFormatting sqref="D3">
    <cfRule type="containsText" dxfId="615" priority="8" operator="containsText" text="6">
      <formula>NOT(ISERROR(SEARCH("6",D3)))</formula>
    </cfRule>
    <cfRule type="containsText" dxfId="614" priority="9" operator="containsText" text="5">
      <formula>NOT(ISERROR(SEARCH("5",D3)))</formula>
    </cfRule>
    <cfRule type="containsText" dxfId="613" priority="10" operator="containsText" text="4">
      <formula>NOT(ISERROR(SEARCH("4",D3)))</formula>
    </cfRule>
    <cfRule type="containsText" dxfId="612" priority="11" operator="containsText" text="3">
      <formula>NOT(ISERROR(SEARCH("3",D3)))</formula>
    </cfRule>
    <cfRule type="containsText" dxfId="611" priority="12" operator="containsText" text="2">
      <formula>NOT(ISERROR(SEARCH("2",D3)))</formula>
    </cfRule>
    <cfRule type="containsText" dxfId="610" priority="13" operator="containsText" text="1">
      <formula>NOT(ISERROR(SEARCH("1",D3)))</formula>
    </cfRule>
    <cfRule type="containsText" dxfId="609" priority="14" operator="containsText" text="0">
      <formula>NOT(ISERROR(SEARCH("0",D3)))</formula>
    </cfRule>
  </conditionalFormatting>
  <dataValidations count="1">
    <dataValidation allowBlank="1" showInputMessage="1" showErrorMessage="1" promptTitle="Supplier Evidence" prompt="If the answer is fully comply or partially comply , then provide the actual document name(section, paragraph, page) /evidence and hyperlink to this column as proof" sqref="J4:J7" xr:uid="{00000000-0002-0000-1100-000000000000}"/>
  </dataValidations>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beginsWith" priority="1" operator="beginsWith" text="6" id="{2218E562-8CDE-4EF1-A903-BA2F0CB63A76}">
            <xm:f>LEFT('Manage system access '!J4,LEN("6"))="6"</xm:f>
            <x14:dxf>
              <fill>
                <patternFill>
                  <bgColor rgb="FFFFCCCC"/>
                </patternFill>
              </fill>
            </x14:dxf>
          </x14:cfRule>
          <x14:cfRule type="beginsWith" priority="2" operator="beginsWith" text="5" id="{84CE6BCF-5C7E-4D5F-8B2D-B34DE923479D}">
            <xm:f>LEFT('Manage system access '!J4,LEN("5"))="5"</xm:f>
            <x14:dxf>
              <fill>
                <patternFill>
                  <bgColor rgb="FFFFFFCC"/>
                </patternFill>
              </fill>
            </x14:dxf>
          </x14:cfRule>
          <x14:cfRule type="beginsWith" priority="3" operator="beginsWith" text="4" id="{476281CC-E4EC-419B-B95D-C6B95151A16B}">
            <xm:f>LEFT('Manage system access '!J4,LEN("4"))="4"</xm:f>
            <x14:dxf>
              <fill>
                <patternFill>
                  <bgColor rgb="FFFFFFCC"/>
                </patternFill>
              </fill>
            </x14:dxf>
          </x14:cfRule>
          <x14:cfRule type="beginsWith" priority="4" operator="beginsWith" text="3" id="{99820E25-673D-44EC-B5C8-286872EBE3E9}">
            <xm:f>LEFT('Manage system access '!J4,LEN("3"))="3"</xm:f>
            <x14:dxf>
              <fill>
                <patternFill>
                  <bgColor rgb="FFFFFFCC"/>
                </patternFill>
              </fill>
            </x14:dxf>
          </x14:cfRule>
          <x14:cfRule type="beginsWith" priority="5" operator="beginsWith" text="2" id="{22E2B843-B779-468F-99C4-FC6CCBAFBBA6}">
            <xm:f>LEFT('Manage system access '!J4,LEN("2"))="2"</xm:f>
            <x14:dxf>
              <fill>
                <patternFill>
                  <fgColor theme="0"/>
                  <bgColor rgb="FFCCFFCC"/>
                </patternFill>
              </fill>
            </x14:dxf>
          </x14:cfRule>
          <x14:cfRule type="beginsWith" priority="6" operator="beginsWith" text="1" id="{BB02C4AE-BAEC-43B9-ACF3-E65B397F3A81}">
            <xm:f>LEFT('Manage system access '!J4,LEN("1"))="1"</xm:f>
            <x14:dxf>
              <fill>
                <patternFill>
                  <bgColor rgb="FFCCFFCC"/>
                </patternFill>
              </fill>
            </x14:dxf>
          </x14:cfRule>
          <x14:cfRule type="beginsWith" priority="7" operator="beginsWith" text="0" id="{B494A050-465E-4754-8B1C-B6C7608BAF3F}">
            <xm:f>LEFT('Manage system access '!J4,LEN("0"))="0"</xm:f>
            <x14:dxf>
              <fill>
                <patternFill>
                  <bgColor rgb="FFCCFFCC"/>
                </patternFill>
              </fill>
            </x14:dxf>
          </x14:cfRule>
          <xm:sqref>E4:H7 L4:L7</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r:uid="{00000000-0002-0000-1100-000001000000}">
          <x14:formula1>
            <xm:f>'Priority Ratings'!$C$21:$C$27</xm:f>
          </x14:formula1>
          <xm:sqref>E4:E7</xm:sqref>
        </x14:dataValidation>
        <x14:dataValidation type="list" showInputMessage="1" showErrorMessage="1" promptTitle="Supplier" prompt="Please make a selection from the list" xr:uid="{00000000-0002-0000-1100-000002000000}">
          <x14:formula1>
            <xm:f>'Priority Ratings'!$I$21:$I$23</xm:f>
          </x14:formula1>
          <xm:sqref>I4:I7</xm:sqref>
        </x14:dataValidation>
      </x14:dataValidations>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L38"/>
  <sheetViews>
    <sheetView topLeftCell="E2" workbookViewId="0">
      <selection activeCell="J6" sqref="J6"/>
    </sheetView>
  </sheetViews>
  <sheetFormatPr defaultColWidth="9.1796875" defaultRowHeight="14" x14ac:dyDescent="0.25"/>
  <cols>
    <col min="1" max="1" width="10" style="299" customWidth="1"/>
    <col min="2" max="2" width="9.1796875" style="299"/>
    <col min="3" max="3" width="54.7265625" style="299" customWidth="1"/>
    <col min="4" max="4" width="67.81640625" style="346" customWidth="1"/>
    <col min="5" max="5" width="17.453125" style="321" customWidth="1"/>
    <col min="6" max="6" width="11.26953125" style="321" customWidth="1"/>
    <col min="7" max="7" width="14.26953125" style="321" customWidth="1"/>
    <col min="8" max="8" width="38.54296875" style="321" customWidth="1"/>
    <col min="9" max="9" width="17" style="321" customWidth="1"/>
    <col min="10" max="10" width="25.453125" style="321" customWidth="1"/>
    <col min="11" max="11" width="17.54296875" style="321" customWidth="1"/>
    <col min="12" max="12" width="19.54296875" style="321" customWidth="1"/>
    <col min="13" max="16384" width="9.1796875" style="299"/>
  </cols>
  <sheetData>
    <row r="1" spans="1:12" ht="20.5" thickBot="1" x14ac:dyDescent="0.3">
      <c r="A1" s="298" t="s">
        <v>564</v>
      </c>
      <c r="D1" s="335"/>
      <c r="E1" s="336"/>
      <c r="F1" s="336"/>
      <c r="G1" s="336"/>
      <c r="H1" s="336"/>
      <c r="I1" s="336"/>
      <c r="J1" s="336"/>
      <c r="K1" s="336"/>
      <c r="L1" s="336"/>
    </row>
    <row r="2" spans="1:12" ht="20.5" thickBot="1" x14ac:dyDescent="0.3">
      <c r="A2" s="298"/>
      <c r="D2" s="335"/>
      <c r="E2" s="739" t="s">
        <v>1693</v>
      </c>
      <c r="F2" s="740"/>
      <c r="G2" s="740"/>
      <c r="H2" s="741"/>
      <c r="I2" s="742" t="s">
        <v>1692</v>
      </c>
      <c r="J2" s="743"/>
      <c r="K2" s="744"/>
      <c r="L2" s="336"/>
    </row>
    <row r="3" spans="1:12" ht="68.25" customHeight="1" thickBot="1" x14ac:dyDescent="0.3">
      <c r="A3" s="304" t="s">
        <v>308</v>
      </c>
      <c r="B3" s="348" t="s">
        <v>309</v>
      </c>
      <c r="C3" s="348" t="s">
        <v>310</v>
      </c>
      <c r="D3" s="308" t="s">
        <v>312</v>
      </c>
      <c r="E3" s="532" t="s">
        <v>42</v>
      </c>
      <c r="F3" s="532" t="s">
        <v>43</v>
      </c>
      <c r="G3" s="532" t="s">
        <v>44</v>
      </c>
      <c r="H3" s="532" t="s">
        <v>45</v>
      </c>
      <c r="I3" s="308" t="s">
        <v>1688</v>
      </c>
      <c r="J3" s="308" t="s">
        <v>1695</v>
      </c>
      <c r="K3" s="308" t="s">
        <v>587</v>
      </c>
      <c r="L3" s="533" t="s">
        <v>47</v>
      </c>
    </row>
    <row r="4" spans="1:12" ht="80.5" x14ac:dyDescent="0.25">
      <c r="A4" s="754" t="s">
        <v>539</v>
      </c>
      <c r="B4" s="351" t="s">
        <v>540</v>
      </c>
      <c r="C4" s="351" t="s">
        <v>541</v>
      </c>
      <c r="D4" s="351" t="s">
        <v>542</v>
      </c>
      <c r="E4" s="530" t="s">
        <v>61</v>
      </c>
      <c r="F4" s="531">
        <f>IF(E4='Priority Ratings'!$C$21,'Priority Ratings'!$B$21,IF(E4='Priority Ratings'!$C$22,'Priority Ratings'!$B$22,IF(E4='Priority Ratings'!$C$23,'Priority Ratings'!$B$23,IF(E4='Priority Ratings'!$C$24,'Priority Ratings'!$B$24,IF(E4='Priority Ratings'!$C$25,'Priority Ratings'!$B$25,IF(E4='Priority Ratings'!$C$26,'Priority Ratings'!$B$26,IF(E4='Priority Ratings'!$C$27,'Priority Ratings'!$B$27,"No Rating")))))))</f>
        <v>5</v>
      </c>
      <c r="G4" s="506">
        <f>F4/F$12</f>
        <v>0.125</v>
      </c>
      <c r="H4" s="546" t="s">
        <v>64</v>
      </c>
      <c r="I4" s="473">
        <v>0</v>
      </c>
      <c r="J4" s="272"/>
      <c r="K4" s="474"/>
      <c r="L4" s="641">
        <f>I4*G4</f>
        <v>0</v>
      </c>
    </row>
    <row r="5" spans="1:12" ht="69" x14ac:dyDescent="0.25">
      <c r="A5" s="752"/>
      <c r="B5" s="328" t="s">
        <v>543</v>
      </c>
      <c r="C5" s="328" t="s">
        <v>544</v>
      </c>
      <c r="D5" s="328" t="s">
        <v>545</v>
      </c>
      <c r="E5" s="525" t="s">
        <v>61</v>
      </c>
      <c r="F5" s="475">
        <f>IF(E5='Priority Ratings'!$C$21,'Priority Ratings'!$B$21,IF(E5='Priority Ratings'!$C$22,'Priority Ratings'!$B$22,IF(E5='Priority Ratings'!$C$23,'Priority Ratings'!$B$23,IF(E5='Priority Ratings'!$C$24,'Priority Ratings'!$B$24,IF(E5='Priority Ratings'!$C$25,'Priority Ratings'!$B$25,IF(E5='Priority Ratings'!$C$26,'Priority Ratings'!$B$26,IF(E5='Priority Ratings'!$C$27,'Priority Ratings'!$B$27,"No Rating")))))))</f>
        <v>5</v>
      </c>
      <c r="G5" s="465">
        <f>F5/F$12</f>
        <v>0.125</v>
      </c>
      <c r="H5" s="466" t="s">
        <v>56</v>
      </c>
      <c r="I5" s="468">
        <v>0</v>
      </c>
      <c r="J5" s="342"/>
      <c r="K5" s="461"/>
      <c r="L5" s="524">
        <f t="shared" ref="L5:L11" si="0">I5*G5</f>
        <v>0</v>
      </c>
    </row>
    <row r="6" spans="1:12" ht="37.5" x14ac:dyDescent="0.25">
      <c r="A6" s="752"/>
      <c r="B6" s="328" t="s">
        <v>546</v>
      </c>
      <c r="C6" s="328" t="s">
        <v>547</v>
      </c>
      <c r="D6" s="328" t="s">
        <v>548</v>
      </c>
      <c r="E6" s="525" t="s">
        <v>61</v>
      </c>
      <c r="F6" s="475">
        <f>IF(E6='Priority Ratings'!$C$21,'Priority Ratings'!$B$21,IF(E6='Priority Ratings'!$C$22,'Priority Ratings'!$B$22,IF(E6='Priority Ratings'!$C$23,'Priority Ratings'!$B$23,IF(E6='Priority Ratings'!$C$24,'Priority Ratings'!$B$24,IF(E6='Priority Ratings'!$C$25,'Priority Ratings'!$B$25,IF(E6='Priority Ratings'!$C$26,'Priority Ratings'!$B$26,IF(E6='Priority Ratings'!$C$27,'Priority Ratings'!$B$27,"No Rating")))))))</f>
        <v>5</v>
      </c>
      <c r="G6" s="465">
        <f>F6/F$12</f>
        <v>0.125</v>
      </c>
      <c r="H6" s="466" t="s">
        <v>56</v>
      </c>
      <c r="I6" s="468">
        <v>0</v>
      </c>
      <c r="J6" s="342"/>
      <c r="K6" s="461"/>
      <c r="L6" s="524">
        <f t="shared" si="0"/>
        <v>0</v>
      </c>
    </row>
    <row r="7" spans="1:12" ht="80.25" customHeight="1" x14ac:dyDescent="0.25">
      <c r="A7" s="752"/>
      <c r="B7" s="328" t="s">
        <v>549</v>
      </c>
      <c r="C7" s="328" t="s">
        <v>550</v>
      </c>
      <c r="D7" s="328" t="s">
        <v>551</v>
      </c>
      <c r="E7" s="525" t="s">
        <v>61</v>
      </c>
      <c r="F7" s="475">
        <f>IF(E7='Priority Ratings'!$C$21,'Priority Ratings'!$B$21,IF(E7='Priority Ratings'!$C$22,'Priority Ratings'!$B$22,IF(E7='Priority Ratings'!$C$23,'Priority Ratings'!$B$23,IF(E7='Priority Ratings'!$C$24,'Priority Ratings'!$B$24,IF(E7='Priority Ratings'!$C$25,'Priority Ratings'!$B$25,IF(E7='Priority Ratings'!$C$26,'Priority Ratings'!$B$26,IF(E7='Priority Ratings'!$C$27,'Priority Ratings'!$B$27,"No Rating")))))))</f>
        <v>5</v>
      </c>
      <c r="G7" s="465">
        <f>F7/F$12</f>
        <v>0.125</v>
      </c>
      <c r="H7" s="466" t="s">
        <v>56</v>
      </c>
      <c r="I7" s="468">
        <v>0</v>
      </c>
      <c r="J7" s="342"/>
      <c r="K7" s="604"/>
      <c r="L7" s="524">
        <f t="shared" si="0"/>
        <v>0</v>
      </c>
    </row>
    <row r="8" spans="1:12" ht="149.25" customHeight="1" x14ac:dyDescent="0.25">
      <c r="A8" s="752"/>
      <c r="B8" s="328" t="s">
        <v>552</v>
      </c>
      <c r="C8" s="328" t="s">
        <v>553</v>
      </c>
      <c r="D8" s="609" t="s">
        <v>554</v>
      </c>
      <c r="E8" s="525" t="s">
        <v>61</v>
      </c>
      <c r="F8" s="475">
        <f>IF(E8='Priority Ratings'!$C$21,'Priority Ratings'!$B$21,IF(E8='Priority Ratings'!$C$22,'Priority Ratings'!$B$22,IF(E8='Priority Ratings'!$C$23,'Priority Ratings'!$B$23,IF(E8='Priority Ratings'!$C$24,'Priority Ratings'!$B$24,IF(E8='Priority Ratings'!$C$25,'Priority Ratings'!$B$25,IF(E8='Priority Ratings'!$C$26,'Priority Ratings'!$B$26,IF(E8='Priority Ratings'!$C$27,'Priority Ratings'!$B$27,"No Rating")))))))</f>
        <v>5</v>
      </c>
      <c r="G8" s="465">
        <f t="shared" ref="G8:G11" si="1">F8/F$12</f>
        <v>0.125</v>
      </c>
      <c r="H8" s="466" t="s">
        <v>56</v>
      </c>
      <c r="I8" s="468">
        <v>0</v>
      </c>
      <c r="J8" s="381"/>
      <c r="K8" s="604"/>
      <c r="L8" s="524">
        <f t="shared" si="0"/>
        <v>0</v>
      </c>
    </row>
    <row r="9" spans="1:12" ht="37.5" x14ac:dyDescent="0.25">
      <c r="A9" s="752"/>
      <c r="B9" s="328" t="s">
        <v>555</v>
      </c>
      <c r="C9" s="328" t="s">
        <v>556</v>
      </c>
      <c r="D9" s="328" t="s">
        <v>557</v>
      </c>
      <c r="E9" s="525" t="s">
        <v>61</v>
      </c>
      <c r="F9" s="475">
        <f>IF(E9='Priority Ratings'!$C$21,'Priority Ratings'!$B$21,IF(E9='Priority Ratings'!$C$22,'Priority Ratings'!$B$22,IF(E9='Priority Ratings'!$C$23,'Priority Ratings'!$B$23,IF(E9='Priority Ratings'!$C$24,'Priority Ratings'!$B$24,IF(E9='Priority Ratings'!$C$25,'Priority Ratings'!$B$25,IF(E9='Priority Ratings'!$C$26,'Priority Ratings'!$B$26,IF(E9='Priority Ratings'!$C$27,'Priority Ratings'!$B$27,"No Rating")))))))</f>
        <v>5</v>
      </c>
      <c r="G9" s="465">
        <f t="shared" si="1"/>
        <v>0.125</v>
      </c>
      <c r="H9" s="466" t="s">
        <v>56</v>
      </c>
      <c r="I9" s="468">
        <v>0</v>
      </c>
      <c r="J9" s="381"/>
      <c r="K9" s="381"/>
      <c r="L9" s="524">
        <f t="shared" si="0"/>
        <v>0</v>
      </c>
    </row>
    <row r="10" spans="1:12" ht="37.5" x14ac:dyDescent="0.25">
      <c r="A10" s="752"/>
      <c r="B10" s="328" t="s">
        <v>558</v>
      </c>
      <c r="C10" s="328" t="s">
        <v>559</v>
      </c>
      <c r="D10" s="328" t="s">
        <v>560</v>
      </c>
      <c r="E10" s="525" t="s">
        <v>61</v>
      </c>
      <c r="F10" s="475">
        <f>IF(E10='Priority Ratings'!$C$21,'Priority Ratings'!$B$21,IF(E10='Priority Ratings'!$C$22,'Priority Ratings'!$B$22,IF(E10='Priority Ratings'!$C$23,'Priority Ratings'!$B$23,IF(E10='Priority Ratings'!$C$24,'Priority Ratings'!$B$24,IF(E10='Priority Ratings'!$C$25,'Priority Ratings'!$B$25,IF(E10='Priority Ratings'!$C$26,'Priority Ratings'!$B$26,IF(E10='Priority Ratings'!$C$27,'Priority Ratings'!$B$27,"No Rating")))))))</f>
        <v>5</v>
      </c>
      <c r="G10" s="465">
        <f t="shared" si="1"/>
        <v>0.125</v>
      </c>
      <c r="H10" s="466" t="s">
        <v>56</v>
      </c>
      <c r="I10" s="468">
        <v>0</v>
      </c>
      <c r="J10" s="381"/>
      <c r="K10" s="381"/>
      <c r="L10" s="524">
        <f t="shared" si="0"/>
        <v>0</v>
      </c>
    </row>
    <row r="11" spans="1:12" ht="46.5" thickBot="1" x14ac:dyDescent="0.3">
      <c r="A11" s="753"/>
      <c r="B11" s="329" t="s">
        <v>561</v>
      </c>
      <c r="C11" s="329" t="s">
        <v>562</v>
      </c>
      <c r="D11" s="329" t="s">
        <v>563</v>
      </c>
      <c r="E11" s="545" t="s">
        <v>61</v>
      </c>
      <c r="F11" s="500">
        <f>IF(E11='Priority Ratings'!$C$21,'Priority Ratings'!$B$21,IF(E11='Priority Ratings'!$C$22,'Priority Ratings'!$B$22,IF(E11='Priority Ratings'!$C$23,'Priority Ratings'!$B$23,IF(E11='Priority Ratings'!$C$24,'Priority Ratings'!$B$24,IF(E11='Priority Ratings'!$C$25,'Priority Ratings'!$B$25,IF(E11='Priority Ratings'!$C$26,'Priority Ratings'!$B$26,IF(E11='Priority Ratings'!$C$27,'Priority Ratings'!$B$27,"No Rating")))))))</f>
        <v>5</v>
      </c>
      <c r="G11" s="501">
        <f t="shared" si="1"/>
        <v>0.125</v>
      </c>
      <c r="H11" s="535" t="s">
        <v>56</v>
      </c>
      <c r="I11" s="558">
        <v>0</v>
      </c>
      <c r="J11" s="512"/>
      <c r="K11" s="512"/>
      <c r="L11" s="536">
        <f t="shared" si="0"/>
        <v>0</v>
      </c>
    </row>
    <row r="12" spans="1:12" ht="14.5" thickBot="1" x14ac:dyDescent="0.3">
      <c r="B12" s="583"/>
      <c r="F12" s="594">
        <f>SUM(F4:F11)</f>
        <v>40</v>
      </c>
      <c r="G12" s="595">
        <f>SUM(G4:G11)</f>
        <v>1</v>
      </c>
      <c r="K12" s="504" t="s">
        <v>21</v>
      </c>
      <c r="L12" s="551">
        <f>SUM(L4:L11)</f>
        <v>0</v>
      </c>
    </row>
    <row r="34" spans="4:4" x14ac:dyDescent="0.25">
      <c r="D34" s="347"/>
    </row>
    <row r="38" spans="4:4" x14ac:dyDescent="0.25">
      <c r="D38" s="347"/>
    </row>
  </sheetData>
  <mergeCells count="3">
    <mergeCell ref="A4:A11"/>
    <mergeCell ref="E2:H2"/>
    <mergeCell ref="I2:K2"/>
  </mergeCells>
  <conditionalFormatting sqref="D3">
    <cfRule type="containsText" dxfId="601" priority="8" operator="containsText" text="6">
      <formula>NOT(ISERROR(SEARCH("6",D3)))</formula>
    </cfRule>
    <cfRule type="containsText" dxfId="600" priority="9" operator="containsText" text="5">
      <formula>NOT(ISERROR(SEARCH("5",D3)))</formula>
    </cfRule>
    <cfRule type="containsText" dxfId="599" priority="10" operator="containsText" text="4">
      <formula>NOT(ISERROR(SEARCH("4",D3)))</formula>
    </cfRule>
    <cfRule type="containsText" dxfId="598" priority="11" operator="containsText" text="3">
      <formula>NOT(ISERROR(SEARCH("3",D3)))</formula>
    </cfRule>
    <cfRule type="containsText" dxfId="597" priority="12" operator="containsText" text="2">
      <formula>NOT(ISERROR(SEARCH("2",D3)))</formula>
    </cfRule>
    <cfRule type="containsText" dxfId="596" priority="13" operator="containsText" text="1">
      <formula>NOT(ISERROR(SEARCH("1",D3)))</formula>
    </cfRule>
    <cfRule type="containsText" dxfId="595" priority="14" operator="containsText" text="0">
      <formula>NOT(ISERROR(SEARCH("0",D3)))</formula>
    </cfRule>
  </conditionalFormatting>
  <dataValidations count="1">
    <dataValidation allowBlank="1" showInputMessage="1" showErrorMessage="1" promptTitle="Supplier Evidence" prompt="If the answer is fully comply or partially comply , then provide the actual document name(section, paragraph, page) /evidence and hyperlink to this column as proof" sqref="J4:J7" xr:uid="{00000000-0002-0000-1200-000000000000}"/>
  </dataValidations>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beginsWith" priority="1" operator="beginsWith" text="6" id="{A01C0AC6-FF8E-4BEA-B30C-B9A2FBB6B69C}">
            <xm:f>LEFT('Manage system access '!J4,LEN("6"))="6"</xm:f>
            <x14:dxf>
              <fill>
                <patternFill>
                  <bgColor rgb="FFFFCCCC"/>
                </patternFill>
              </fill>
            </x14:dxf>
          </x14:cfRule>
          <x14:cfRule type="beginsWith" priority="2" operator="beginsWith" text="5" id="{87B27BB8-E213-441D-8141-122892878F2E}">
            <xm:f>LEFT('Manage system access '!J4,LEN("5"))="5"</xm:f>
            <x14:dxf>
              <fill>
                <patternFill>
                  <bgColor rgb="FFFFFFCC"/>
                </patternFill>
              </fill>
            </x14:dxf>
          </x14:cfRule>
          <x14:cfRule type="beginsWith" priority="3" operator="beginsWith" text="4" id="{D007CBB2-9A59-43C5-B67C-4453C2D74460}">
            <xm:f>LEFT('Manage system access '!J4,LEN("4"))="4"</xm:f>
            <x14:dxf>
              <fill>
                <patternFill>
                  <bgColor rgb="FFFFFFCC"/>
                </patternFill>
              </fill>
            </x14:dxf>
          </x14:cfRule>
          <x14:cfRule type="beginsWith" priority="4" operator="beginsWith" text="3" id="{DC5FC7D0-9C06-4955-9A26-FFB14DCD2864}">
            <xm:f>LEFT('Manage system access '!J4,LEN("3"))="3"</xm:f>
            <x14:dxf>
              <fill>
                <patternFill>
                  <bgColor rgb="FFFFFFCC"/>
                </patternFill>
              </fill>
            </x14:dxf>
          </x14:cfRule>
          <x14:cfRule type="beginsWith" priority="5" operator="beginsWith" text="2" id="{561D7F4D-CA6B-4D32-9D34-F1A9BF54B9DF}">
            <xm:f>LEFT('Manage system access '!J4,LEN("2"))="2"</xm:f>
            <x14:dxf>
              <fill>
                <patternFill>
                  <fgColor theme="0"/>
                  <bgColor rgb="FFCCFFCC"/>
                </patternFill>
              </fill>
            </x14:dxf>
          </x14:cfRule>
          <x14:cfRule type="beginsWith" priority="6" operator="beginsWith" text="1" id="{20C57134-501E-4EB1-84D1-25BE8DC20558}">
            <xm:f>LEFT('Manage system access '!J4,LEN("1"))="1"</xm:f>
            <x14:dxf>
              <fill>
                <patternFill>
                  <bgColor rgb="FFCCFFCC"/>
                </patternFill>
              </fill>
            </x14:dxf>
          </x14:cfRule>
          <x14:cfRule type="beginsWith" priority="7" operator="beginsWith" text="0" id="{0AA4C20E-344C-4BF3-873C-4B91781A5F48}">
            <xm:f>LEFT('Manage system access '!J4,LEN("0"))="0"</xm:f>
            <x14:dxf>
              <fill>
                <patternFill>
                  <bgColor rgb="FFCCFFCC"/>
                </patternFill>
              </fill>
            </x14:dxf>
          </x14:cfRule>
          <xm:sqref>L4:L11 E4:H11</xm:sqref>
        </x14:conditionalFormatting>
      </x14:conditionalFormattings>
    </ext>
    <ext xmlns:x14="http://schemas.microsoft.com/office/spreadsheetml/2009/9/main" uri="{CCE6A557-97BC-4b89-ADB6-D9C93CAAB3DF}">
      <x14:dataValidations xmlns:xm="http://schemas.microsoft.com/office/excel/2006/main" count="2">
        <x14:dataValidation type="list" showInputMessage="1" showErrorMessage="1" promptTitle="Supplier" prompt="Please make a selection from the list" xr:uid="{00000000-0002-0000-1200-000001000000}">
          <x14:formula1>
            <xm:f>'Priority Ratings'!$I$21:$I$23</xm:f>
          </x14:formula1>
          <xm:sqref>I4:I11</xm:sqref>
        </x14:dataValidation>
        <x14:dataValidation type="list" allowBlank="1" showInputMessage="1" showErrorMessage="1" xr:uid="{00000000-0002-0000-1200-000002000000}">
          <x14:formula1>
            <xm:f>'Priority Ratings'!$C$21:$C$27</xm:f>
          </x14:formula1>
          <xm:sqref>E4:E11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97"/>
  <sheetViews>
    <sheetView tabSelected="1" topLeftCell="A28" zoomScaleNormal="100" workbookViewId="0">
      <selection activeCell="A35" sqref="A35"/>
    </sheetView>
  </sheetViews>
  <sheetFormatPr defaultColWidth="9.453125" defaultRowHeight="12.5" x14ac:dyDescent="0.25"/>
  <cols>
    <col min="1" max="1" width="63.1796875" style="8" customWidth="1"/>
    <col min="2" max="2" width="34.81640625" style="8" customWidth="1"/>
    <col min="3" max="3" width="15.1796875" style="8" customWidth="1"/>
    <col min="4" max="4" width="17.54296875" style="8" customWidth="1"/>
    <col min="5" max="5" width="12.81640625" style="7" customWidth="1"/>
    <col min="6" max="6" width="12" style="8" bestFit="1" customWidth="1"/>
    <col min="7" max="16384" width="9.453125" style="8"/>
  </cols>
  <sheetData>
    <row r="1" spans="1:13" ht="13.4" customHeight="1" x14ac:dyDescent="0.25">
      <c r="A1" s="144" t="s">
        <v>4</v>
      </c>
      <c r="B1" s="145"/>
      <c r="C1" s="146"/>
    </row>
    <row r="2" spans="1:13" ht="13.4" customHeight="1" x14ac:dyDescent="0.25">
      <c r="A2" s="9" t="s">
        <v>5</v>
      </c>
      <c r="B2" s="10"/>
      <c r="C2" s="11"/>
    </row>
    <row r="3" spans="1:13" ht="13.4" customHeight="1" x14ac:dyDescent="0.35">
      <c r="A3" s="13" t="s">
        <v>6</v>
      </c>
      <c r="B3" s="14"/>
      <c r="C3" s="15"/>
      <c r="D3" s="55"/>
      <c r="E3" s="55"/>
      <c r="F3" s="56"/>
      <c r="G3" s="56"/>
      <c r="H3" s="56"/>
    </row>
    <row r="4" spans="1:13" ht="13.4" customHeight="1" x14ac:dyDescent="0.35">
      <c r="A4" s="16"/>
      <c r="B4" s="16"/>
      <c r="C4" s="16"/>
      <c r="D4" s="55"/>
      <c r="E4" s="55"/>
      <c r="F4" s="56"/>
      <c r="G4" s="56"/>
      <c r="H4" s="56"/>
    </row>
    <row r="5" spans="1:13" ht="13.4" customHeight="1" x14ac:dyDescent="0.35">
      <c r="A5" s="57" t="s">
        <v>7</v>
      </c>
      <c r="B5" s="58"/>
      <c r="C5" s="59"/>
      <c r="D5" s="55"/>
      <c r="E5" s="55"/>
      <c r="F5" s="56"/>
      <c r="G5" s="56"/>
      <c r="H5" s="56"/>
    </row>
    <row r="6" spans="1:13" ht="13" thickBot="1" x14ac:dyDescent="0.3">
      <c r="A6" s="16"/>
      <c r="B6" s="16"/>
      <c r="C6" s="16"/>
      <c r="D6" s="16"/>
      <c r="E6" s="60"/>
      <c r="F6" s="61"/>
    </row>
    <row r="7" spans="1:13" ht="20.25" customHeight="1" x14ac:dyDescent="0.25">
      <c r="A7" s="713" t="s">
        <v>8</v>
      </c>
      <c r="B7" s="714"/>
      <c r="C7" s="714"/>
      <c r="D7" s="714"/>
      <c r="E7" s="714"/>
      <c r="F7" s="62"/>
      <c r="G7" s="63"/>
      <c r="H7" s="63"/>
      <c r="I7" s="63"/>
      <c r="J7" s="63"/>
      <c r="K7" s="63"/>
      <c r="L7" s="63"/>
      <c r="M7" s="64"/>
    </row>
    <row r="8" spans="1:13" ht="21" customHeight="1" x14ac:dyDescent="0.5">
      <c r="A8" s="65" t="s">
        <v>9</v>
      </c>
      <c r="B8" s="691"/>
      <c r="C8" s="691"/>
      <c r="D8" s="691"/>
      <c r="E8" s="691"/>
      <c r="F8" s="692"/>
      <c r="G8" s="693"/>
      <c r="H8" s="693"/>
      <c r="I8" s="693"/>
      <c r="J8" s="693"/>
      <c r="K8" s="693"/>
      <c r="L8" s="693"/>
      <c r="M8" s="66"/>
    </row>
    <row r="9" spans="1:13" ht="21" customHeight="1" x14ac:dyDescent="0.5">
      <c r="A9" s="65" t="s">
        <v>10</v>
      </c>
      <c r="B9" s="691"/>
      <c r="C9" s="691"/>
      <c r="D9" s="691"/>
      <c r="E9" s="691"/>
      <c r="F9" s="692"/>
      <c r="G9" s="693"/>
      <c r="H9" s="693"/>
      <c r="I9" s="693"/>
      <c r="J9" s="693"/>
      <c r="K9" s="693"/>
      <c r="L9" s="693"/>
      <c r="M9" s="66"/>
    </row>
    <row r="10" spans="1:13" ht="21" customHeight="1" x14ac:dyDescent="0.5">
      <c r="A10" s="65" t="s">
        <v>11</v>
      </c>
      <c r="B10" s="691"/>
      <c r="C10" s="691"/>
      <c r="D10" s="691"/>
      <c r="E10" s="691"/>
      <c r="F10" s="692"/>
      <c r="G10" s="693"/>
      <c r="H10" s="693"/>
      <c r="I10" s="693"/>
      <c r="J10" s="693"/>
      <c r="K10" s="693"/>
      <c r="L10" s="693"/>
      <c r="M10" s="66"/>
    </row>
    <row r="11" spans="1:13" ht="21" customHeight="1" x14ac:dyDescent="0.5">
      <c r="A11" s="65" t="s">
        <v>12</v>
      </c>
      <c r="B11" s="691"/>
      <c r="C11" s="691"/>
      <c r="D11" s="691"/>
      <c r="E11" s="691"/>
      <c r="F11" s="692"/>
      <c r="G11" s="693"/>
      <c r="H11" s="693"/>
      <c r="I11" s="693"/>
      <c r="J11" s="693"/>
      <c r="K11" s="693"/>
      <c r="L11" s="693"/>
      <c r="M11" s="66"/>
    </row>
    <row r="12" spans="1:13" ht="21" customHeight="1" x14ac:dyDescent="0.5">
      <c r="A12" s="65" t="s">
        <v>13</v>
      </c>
      <c r="B12" s="691"/>
      <c r="C12" s="691"/>
      <c r="D12" s="691"/>
      <c r="E12" s="691"/>
      <c r="F12" s="692"/>
      <c r="G12" s="693"/>
      <c r="H12" s="693"/>
      <c r="I12" s="693"/>
      <c r="J12" s="693"/>
      <c r="K12" s="693"/>
      <c r="L12" s="693"/>
      <c r="M12" s="66"/>
    </row>
    <row r="13" spans="1:13" ht="21" customHeight="1" x14ac:dyDescent="0.5">
      <c r="A13" s="65" t="s">
        <v>14</v>
      </c>
      <c r="B13" s="691"/>
      <c r="C13" s="691"/>
      <c r="D13" s="691"/>
      <c r="E13" s="691"/>
      <c r="F13" s="692"/>
      <c r="G13" s="693"/>
      <c r="H13" s="693"/>
      <c r="I13" s="693"/>
      <c r="J13" s="693"/>
      <c r="K13" s="693"/>
      <c r="L13" s="693"/>
      <c r="M13" s="66"/>
    </row>
    <row r="14" spans="1:13" ht="21" customHeight="1" x14ac:dyDescent="0.5">
      <c r="A14" s="65" t="s">
        <v>1720</v>
      </c>
      <c r="B14" s="691"/>
      <c r="C14" s="691"/>
      <c r="D14" s="691"/>
      <c r="E14" s="691"/>
      <c r="F14" s="692"/>
      <c r="G14" s="693"/>
      <c r="H14" s="693"/>
      <c r="I14" s="693"/>
      <c r="J14" s="693"/>
      <c r="K14" s="693"/>
      <c r="L14" s="693"/>
      <c r="M14" s="66"/>
    </row>
    <row r="15" spans="1:13" ht="21" customHeight="1" thickBot="1" x14ac:dyDescent="0.55000000000000004">
      <c r="A15" s="67" t="s">
        <v>1721</v>
      </c>
      <c r="B15" s="68"/>
      <c r="C15" s="68"/>
      <c r="D15" s="68"/>
      <c r="E15" s="68"/>
      <c r="F15" s="69"/>
      <c r="G15" s="70"/>
      <c r="H15" s="70"/>
      <c r="I15" s="70"/>
      <c r="J15" s="70"/>
      <c r="K15" s="70"/>
      <c r="L15" s="70"/>
      <c r="M15" s="71"/>
    </row>
    <row r="16" spans="1:13" ht="21" x14ac:dyDescent="0.5">
      <c r="A16" s="72"/>
      <c r="B16" s="16"/>
      <c r="C16" s="16"/>
      <c r="D16" s="16"/>
      <c r="E16" s="60"/>
      <c r="F16" s="61"/>
    </row>
    <row r="17" spans="1:7" x14ac:dyDescent="0.25">
      <c r="A17" s="16"/>
      <c r="B17" s="16"/>
      <c r="C17" s="16"/>
      <c r="D17" s="16"/>
      <c r="E17" s="60"/>
      <c r="F17" s="61"/>
    </row>
    <row r="18" spans="1:7" ht="18" x14ac:dyDescent="0.25">
      <c r="A18" s="73" t="s">
        <v>15</v>
      </c>
      <c r="B18" s="16"/>
      <c r="C18" s="16"/>
      <c r="D18" s="16"/>
      <c r="E18" s="60"/>
      <c r="F18" s="61"/>
    </row>
    <row r="19" spans="1:7" ht="13" x14ac:dyDescent="0.25">
      <c r="A19" s="715" t="s">
        <v>16</v>
      </c>
      <c r="B19" s="716"/>
      <c r="C19" s="716"/>
      <c r="D19" s="716"/>
      <c r="E19" s="716"/>
    </row>
    <row r="20" spans="1:7" ht="16" thickBot="1" x14ac:dyDescent="0.3">
      <c r="A20" s="717" t="s">
        <v>17</v>
      </c>
      <c r="B20" s="718"/>
      <c r="C20" s="718"/>
      <c r="D20" s="718"/>
      <c r="E20" s="718"/>
    </row>
    <row r="21" spans="1:7" ht="13.5" thickBot="1" x14ac:dyDescent="0.3">
      <c r="A21" s="719" t="s">
        <v>18</v>
      </c>
      <c r="B21" s="720"/>
      <c r="C21" s="720"/>
      <c r="D21" s="720"/>
      <c r="E21" s="258" t="s">
        <v>19</v>
      </c>
    </row>
    <row r="22" spans="1:7" ht="67.5" customHeight="1" thickBot="1" x14ac:dyDescent="0.3">
      <c r="A22" s="721" t="s">
        <v>1658</v>
      </c>
      <c r="B22" s="722"/>
      <c r="C22" s="722"/>
      <c r="D22" s="722"/>
      <c r="E22" s="357" t="s">
        <v>1722</v>
      </c>
    </row>
    <row r="23" spans="1:7" ht="35.25" customHeight="1" thickBot="1" x14ac:dyDescent="0.3">
      <c r="A23" s="257"/>
      <c r="B23" s="257"/>
      <c r="C23" s="257"/>
      <c r="D23" s="257"/>
      <c r="E23" s="425" t="str">
        <f>IF(OR(E22="No",ISBLANK(E22)),"Disqualified","Qualified")</f>
        <v>Disqualified</v>
      </c>
    </row>
    <row r="24" spans="1:7" ht="35.25" customHeight="1" x14ac:dyDescent="0.25">
      <c r="A24" s="257"/>
      <c r="B24" s="257"/>
      <c r="C24" s="257"/>
      <c r="D24" s="257"/>
      <c r="E24" s="356"/>
    </row>
    <row r="25" spans="1:7" ht="54" customHeight="1" x14ac:dyDescent="0.3">
      <c r="A25" s="74"/>
      <c r="B25" s="74"/>
      <c r="C25" s="74"/>
      <c r="D25" s="74"/>
      <c r="E25" s="75" t="s">
        <v>1723</v>
      </c>
      <c r="G25" s="76"/>
    </row>
    <row r="26" spans="1:7" ht="57" customHeight="1" x14ac:dyDescent="0.3">
      <c r="A26" s="77"/>
      <c r="B26" s="701" t="s">
        <v>0</v>
      </c>
      <c r="C26" s="690" t="s">
        <v>20</v>
      </c>
      <c r="D26" s="143" t="s">
        <v>21</v>
      </c>
      <c r="E26" s="78" t="s">
        <v>1725</v>
      </c>
      <c r="F26" s="697"/>
    </row>
    <row r="27" spans="1:7" ht="12.75" customHeight="1" x14ac:dyDescent="0.35">
      <c r="A27" s="709" t="s">
        <v>22</v>
      </c>
      <c r="B27" s="79" t="s">
        <v>1712</v>
      </c>
      <c r="C27" s="80">
        <v>0.1</v>
      </c>
      <c r="D27" s="81">
        <f t="shared" ref="D27:D33" si="0">C27*B47</f>
        <v>0</v>
      </c>
      <c r="E27" s="711">
        <f>(D27+D28+D29+D30+D31+D32+D33)</f>
        <v>0</v>
      </c>
      <c r="F27" s="698"/>
      <c r="G27" s="82"/>
    </row>
    <row r="28" spans="1:7" ht="12.75" customHeight="1" x14ac:dyDescent="0.35">
      <c r="A28" s="710"/>
      <c r="B28" s="79" t="s">
        <v>1713</v>
      </c>
      <c r="C28" s="80">
        <v>0.17</v>
      </c>
      <c r="D28" s="81">
        <f t="shared" si="0"/>
        <v>0</v>
      </c>
      <c r="E28" s="711"/>
      <c r="F28" s="698"/>
      <c r="G28" s="82"/>
    </row>
    <row r="29" spans="1:7" ht="12.75" customHeight="1" x14ac:dyDescent="0.35">
      <c r="A29" s="710"/>
      <c r="B29" s="79" t="s">
        <v>1714</v>
      </c>
      <c r="C29" s="80">
        <v>0.17</v>
      </c>
      <c r="D29" s="81">
        <f t="shared" si="0"/>
        <v>0</v>
      </c>
      <c r="E29" s="711"/>
      <c r="F29" s="698"/>
      <c r="G29" s="82"/>
    </row>
    <row r="30" spans="1:7" ht="12.75" customHeight="1" x14ac:dyDescent="0.35">
      <c r="A30" s="710"/>
      <c r="B30" s="79" t="s">
        <v>1704</v>
      </c>
      <c r="C30" s="80">
        <v>0.17</v>
      </c>
      <c r="D30" s="81">
        <f t="shared" si="0"/>
        <v>0</v>
      </c>
      <c r="E30" s="711"/>
      <c r="F30" s="698"/>
      <c r="G30" s="82"/>
    </row>
    <row r="31" spans="1:7" ht="12.75" customHeight="1" x14ac:dyDescent="0.35">
      <c r="A31" s="710"/>
      <c r="B31" s="79" t="s">
        <v>1698</v>
      </c>
      <c r="C31" s="80">
        <v>0.13</v>
      </c>
      <c r="D31" s="81">
        <f t="shared" si="0"/>
        <v>0</v>
      </c>
      <c r="E31" s="711"/>
      <c r="F31" s="698"/>
      <c r="G31" s="82"/>
    </row>
    <row r="32" spans="1:7" ht="12.75" customHeight="1" x14ac:dyDescent="0.35">
      <c r="A32" s="710"/>
      <c r="B32" s="79" t="s">
        <v>25</v>
      </c>
      <c r="C32" s="80">
        <v>0.11</v>
      </c>
      <c r="D32" s="81">
        <f t="shared" si="0"/>
        <v>0</v>
      </c>
      <c r="E32" s="711"/>
      <c r="F32" s="698"/>
      <c r="G32" s="82"/>
    </row>
    <row r="33" spans="1:7" ht="12.75" customHeight="1" x14ac:dyDescent="0.35">
      <c r="A33" s="710"/>
      <c r="B33" s="79" t="s">
        <v>24</v>
      </c>
      <c r="C33" s="80">
        <v>0.15</v>
      </c>
      <c r="D33" s="81">
        <f t="shared" si="0"/>
        <v>0</v>
      </c>
      <c r="E33" s="711"/>
      <c r="F33" s="698"/>
      <c r="G33" s="82"/>
    </row>
    <row r="34" spans="1:7" ht="26.25" customHeight="1" x14ac:dyDescent="0.35">
      <c r="A34" s="700" t="s">
        <v>26</v>
      </c>
      <c r="B34" s="689" t="s">
        <v>1699</v>
      </c>
      <c r="C34" s="83">
        <v>1</v>
      </c>
      <c r="D34" s="84">
        <f>B54</f>
        <v>0</v>
      </c>
      <c r="E34" s="699">
        <f>D34</f>
        <v>0</v>
      </c>
      <c r="F34" s="698"/>
      <c r="G34" s="82"/>
    </row>
    <row r="35" spans="1:7" ht="25.75" customHeight="1" x14ac:dyDescent="0.3">
      <c r="A35" s="85"/>
      <c r="B35" s="712"/>
      <c r="C35" s="712"/>
      <c r="D35" s="712"/>
      <c r="E35" s="696"/>
      <c r="F35" s="695"/>
    </row>
    <row r="36" spans="1:7" ht="13" x14ac:dyDescent="0.3">
      <c r="A36" s="86"/>
      <c r="B36" s="712"/>
      <c r="C36" s="712"/>
      <c r="D36" s="712"/>
      <c r="E36" s="696"/>
      <c r="F36" s="695"/>
    </row>
    <row r="37" spans="1:7" ht="13" x14ac:dyDescent="0.3">
      <c r="A37" s="86"/>
      <c r="B37" s="694"/>
      <c r="C37" s="694"/>
      <c r="D37" s="694"/>
      <c r="E37" s="694"/>
      <c r="F37" s="695"/>
    </row>
    <row r="38" spans="1:7" ht="13" x14ac:dyDescent="0.3">
      <c r="A38" s="86"/>
      <c r="B38" s="87"/>
      <c r="C38" s="87"/>
      <c r="D38" s="87"/>
      <c r="E38" s="87"/>
      <c r="F38" s="88"/>
    </row>
    <row r="39" spans="1:7" ht="13" x14ac:dyDescent="0.3">
      <c r="A39" s="89" t="s">
        <v>27</v>
      </c>
      <c r="B39" s="87"/>
      <c r="C39" s="87"/>
      <c r="D39" s="87"/>
      <c r="E39" s="87"/>
      <c r="F39" s="88"/>
    </row>
    <row r="40" spans="1:7" ht="14" x14ac:dyDescent="0.3">
      <c r="A40" s="90" t="s">
        <v>1724</v>
      </c>
      <c r="B40" s="87"/>
      <c r="C40" s="87"/>
      <c r="D40" s="87"/>
      <c r="E40" s="87"/>
      <c r="F40" s="88"/>
    </row>
    <row r="41" spans="1:7" ht="14" x14ac:dyDescent="0.3">
      <c r="A41" s="90" t="s">
        <v>1726</v>
      </c>
      <c r="B41" s="87"/>
      <c r="C41" s="87"/>
      <c r="D41" s="87"/>
      <c r="E41" s="87"/>
      <c r="F41" s="88"/>
    </row>
    <row r="42" spans="1:7" ht="14" x14ac:dyDescent="0.3">
      <c r="A42" s="90"/>
      <c r="B42" s="87"/>
      <c r="C42" s="87"/>
      <c r="D42" s="87"/>
      <c r="E42" s="87"/>
      <c r="F42" s="88"/>
    </row>
    <row r="43" spans="1:7" ht="13" x14ac:dyDescent="0.3">
      <c r="A43" s="86"/>
      <c r="B43" s="91"/>
      <c r="C43" s="87"/>
      <c r="D43" s="87"/>
      <c r="E43" s="87"/>
      <c r="F43" s="88"/>
    </row>
    <row r="44" spans="1:7" ht="13" x14ac:dyDescent="0.3">
      <c r="A44" s="652" t="s">
        <v>28</v>
      </c>
      <c r="B44" s="92"/>
      <c r="C44" s="86"/>
      <c r="D44" s="86"/>
      <c r="E44" s="93"/>
      <c r="F44" s="88"/>
    </row>
    <row r="45" spans="1:7" ht="13" x14ac:dyDescent="0.3">
      <c r="A45" s="94"/>
      <c r="B45" s="86"/>
      <c r="C45" s="86"/>
      <c r="D45" s="86"/>
      <c r="E45" s="93"/>
      <c r="F45" s="88"/>
    </row>
    <row r="46" spans="1:7" ht="13" x14ac:dyDescent="0.3">
      <c r="A46" s="650" t="s">
        <v>28</v>
      </c>
      <c r="B46" s="651"/>
      <c r="C46" s="86"/>
      <c r="D46" s="86"/>
      <c r="E46" s="93"/>
      <c r="F46" s="88"/>
    </row>
    <row r="47" spans="1:7" ht="13" x14ac:dyDescent="0.3">
      <c r="A47" s="653" t="s">
        <v>1711</v>
      </c>
      <c r="B47" s="661">
        <f>'General Technical Questions'!N43</f>
        <v>0</v>
      </c>
      <c r="C47" s="86"/>
      <c r="D47" s="86"/>
      <c r="E47" s="93"/>
      <c r="F47" s="88"/>
    </row>
    <row r="48" spans="1:7" ht="13" x14ac:dyDescent="0.3">
      <c r="A48" s="653" t="s">
        <v>1705</v>
      </c>
      <c r="B48" s="661">
        <f>'Functional Tx Requirements'!M16</f>
        <v>0</v>
      </c>
      <c r="C48" s="86"/>
      <c r="D48" s="86"/>
      <c r="E48" s="93"/>
      <c r="F48" s="88"/>
    </row>
    <row r="49" spans="1:6" ht="13" x14ac:dyDescent="0.3">
      <c r="A49" s="653" t="s">
        <v>1709</v>
      </c>
      <c r="B49" s="661">
        <f>'Functional Dx Standard Requirem'!M21</f>
        <v>0</v>
      </c>
      <c r="C49" s="86"/>
      <c r="D49" s="86"/>
      <c r="E49" s="93"/>
      <c r="F49" s="88"/>
    </row>
    <row r="50" spans="1:6" ht="13" x14ac:dyDescent="0.3">
      <c r="A50" s="653" t="s">
        <v>1706</v>
      </c>
      <c r="B50" s="661">
        <f>'Functional Gx requirements'!M24</f>
        <v>0</v>
      </c>
      <c r="C50" s="86"/>
      <c r="D50" s="86"/>
      <c r="E50" s="93"/>
      <c r="F50" s="88"/>
    </row>
    <row r="51" spans="1:6" ht="13" x14ac:dyDescent="0.3">
      <c r="A51" s="653" t="s">
        <v>1707</v>
      </c>
      <c r="B51" s="661">
        <f>Security!L27</f>
        <v>0</v>
      </c>
      <c r="C51" s="86"/>
      <c r="D51" s="86"/>
      <c r="E51" s="93"/>
      <c r="F51" s="88"/>
    </row>
    <row r="52" spans="1:6" ht="13" x14ac:dyDescent="0.3">
      <c r="A52" s="653" t="s">
        <v>29</v>
      </c>
      <c r="B52" s="661">
        <f>Cloud!K25</f>
        <v>0</v>
      </c>
      <c r="C52" s="86"/>
      <c r="D52" s="86"/>
      <c r="E52" s="93"/>
      <c r="F52" s="88"/>
    </row>
    <row r="53" spans="1:6" ht="13" x14ac:dyDescent="0.3">
      <c r="A53" s="653" t="s">
        <v>1710</v>
      </c>
      <c r="B53" s="661">
        <f>'Integration and Testing'!M23</f>
        <v>0</v>
      </c>
      <c r="C53" s="86"/>
      <c r="D53" s="86"/>
      <c r="E53" s="93"/>
      <c r="F53" s="88"/>
    </row>
    <row r="54" spans="1:6" ht="13" x14ac:dyDescent="0.3">
      <c r="A54" s="653" t="s">
        <v>1708</v>
      </c>
      <c r="B54" s="661">
        <f>'System Demo '!K24</f>
        <v>0</v>
      </c>
      <c r="C54" s="86"/>
      <c r="D54" s="86"/>
      <c r="E54" s="93"/>
      <c r="F54" s="88"/>
    </row>
    <row r="55" spans="1:6" ht="14.5" x14ac:dyDescent="0.35">
      <c r="A55"/>
      <c r="B55"/>
      <c r="C55"/>
      <c r="D55"/>
      <c r="E55"/>
      <c r="F55"/>
    </row>
    <row r="56" spans="1:6" ht="14.5" x14ac:dyDescent="0.35">
      <c r="A56"/>
      <c r="B56"/>
      <c r="C56"/>
      <c r="D56"/>
      <c r="E56"/>
      <c r="F56"/>
    </row>
    <row r="57" spans="1:6" ht="14.5" x14ac:dyDescent="0.35">
      <c r="A57"/>
      <c r="B57"/>
      <c r="C57"/>
      <c r="D57"/>
      <c r="E57"/>
      <c r="F57"/>
    </row>
    <row r="58" spans="1:6" ht="14.5" x14ac:dyDescent="0.35">
      <c r="A58"/>
      <c r="B58"/>
      <c r="C58"/>
      <c r="D58"/>
      <c r="E58"/>
      <c r="F58"/>
    </row>
    <row r="59" spans="1:6" ht="14.5" x14ac:dyDescent="0.35">
      <c r="A59"/>
      <c r="B59"/>
      <c r="C59"/>
      <c r="D59"/>
      <c r="E59"/>
      <c r="F59"/>
    </row>
    <row r="60" spans="1:6" ht="14.5" x14ac:dyDescent="0.35">
      <c r="A60"/>
      <c r="B60"/>
      <c r="D60"/>
      <c r="E60"/>
      <c r="F60"/>
    </row>
    <row r="61" spans="1:6" ht="14.5" x14ac:dyDescent="0.35">
      <c r="C61"/>
      <c r="F61"/>
    </row>
    <row r="62" spans="1:6" ht="14.5" x14ac:dyDescent="0.35">
      <c r="A62"/>
      <c r="B62"/>
      <c r="C62"/>
      <c r="D62"/>
      <c r="E62"/>
      <c r="F62"/>
    </row>
    <row r="63" spans="1:6" ht="14.5" x14ac:dyDescent="0.35">
      <c r="A63"/>
      <c r="B63"/>
      <c r="C63"/>
      <c r="D63"/>
      <c r="E63"/>
    </row>
    <row r="64" spans="1:6" ht="14.5" x14ac:dyDescent="0.35">
      <c r="A64"/>
      <c r="B64"/>
      <c r="C64"/>
      <c r="D64"/>
      <c r="E64"/>
    </row>
    <row r="65" spans="1:5" ht="14.5" x14ac:dyDescent="0.35">
      <c r="A65"/>
      <c r="B65"/>
      <c r="D65"/>
      <c r="E65"/>
    </row>
    <row r="66" spans="1:5" ht="14.5" x14ac:dyDescent="0.35">
      <c r="C66"/>
    </row>
    <row r="67" spans="1:5" ht="14.5" x14ac:dyDescent="0.35">
      <c r="A67"/>
      <c r="B67"/>
      <c r="C67"/>
      <c r="D67"/>
      <c r="E67"/>
    </row>
    <row r="68" spans="1:5" ht="14.5" x14ac:dyDescent="0.35">
      <c r="A68"/>
      <c r="B68"/>
      <c r="C68"/>
      <c r="D68"/>
      <c r="E68"/>
    </row>
    <row r="69" spans="1:5" ht="14.5" x14ac:dyDescent="0.35">
      <c r="A69"/>
      <c r="B69"/>
      <c r="C69"/>
      <c r="D69"/>
      <c r="E69"/>
    </row>
    <row r="70" spans="1:5" ht="14.5" x14ac:dyDescent="0.35">
      <c r="A70"/>
      <c r="B70"/>
      <c r="C70"/>
      <c r="D70"/>
      <c r="E70"/>
    </row>
    <row r="71" spans="1:5" ht="14.5" x14ac:dyDescent="0.35">
      <c r="A71"/>
      <c r="B71"/>
      <c r="C71"/>
      <c r="D71"/>
      <c r="E71"/>
    </row>
    <row r="72" spans="1:5" ht="14.5" x14ac:dyDescent="0.35">
      <c r="A72"/>
      <c r="B72"/>
      <c r="C72"/>
      <c r="D72"/>
      <c r="E72"/>
    </row>
    <row r="73" spans="1:5" ht="14.5" x14ac:dyDescent="0.35">
      <c r="A73"/>
      <c r="B73"/>
      <c r="C73"/>
      <c r="D73"/>
      <c r="E73"/>
    </row>
    <row r="74" spans="1:5" ht="14.5" x14ac:dyDescent="0.35">
      <c r="A74"/>
      <c r="B74"/>
      <c r="C74"/>
      <c r="D74"/>
      <c r="E74"/>
    </row>
    <row r="75" spans="1:5" ht="14.5" x14ac:dyDescent="0.35">
      <c r="A75"/>
      <c r="B75"/>
      <c r="C75"/>
      <c r="D75"/>
      <c r="E75"/>
    </row>
    <row r="76" spans="1:5" ht="14.5" x14ac:dyDescent="0.35">
      <c r="A76"/>
      <c r="B76"/>
      <c r="C76"/>
      <c r="D76"/>
      <c r="E76"/>
    </row>
    <row r="77" spans="1:5" ht="14.5" x14ac:dyDescent="0.35">
      <c r="A77"/>
      <c r="B77"/>
      <c r="C77"/>
      <c r="D77"/>
      <c r="E77"/>
    </row>
    <row r="78" spans="1:5" ht="14.5" x14ac:dyDescent="0.35">
      <c r="A78"/>
      <c r="B78"/>
      <c r="C78"/>
      <c r="D78"/>
      <c r="E78"/>
    </row>
    <row r="79" spans="1:5" ht="14.5" x14ac:dyDescent="0.35">
      <c r="A79"/>
      <c r="B79"/>
      <c r="C79"/>
      <c r="D79"/>
      <c r="E79"/>
    </row>
    <row r="80" spans="1:5" ht="14.5" x14ac:dyDescent="0.35">
      <c r="A80"/>
      <c r="B80"/>
      <c r="C80"/>
      <c r="D80"/>
      <c r="E80"/>
    </row>
    <row r="81" spans="1:5" ht="14.5" x14ac:dyDescent="0.35">
      <c r="A81"/>
      <c r="B81"/>
      <c r="C81"/>
      <c r="D81"/>
      <c r="E81"/>
    </row>
    <row r="82" spans="1:5" ht="14.5" x14ac:dyDescent="0.35">
      <c r="A82"/>
      <c r="B82"/>
      <c r="C82"/>
      <c r="D82"/>
      <c r="E82"/>
    </row>
    <row r="83" spans="1:5" ht="14.5" x14ac:dyDescent="0.35">
      <c r="A83"/>
      <c r="B83"/>
      <c r="C83"/>
      <c r="D83"/>
      <c r="E83"/>
    </row>
    <row r="84" spans="1:5" ht="14.5" x14ac:dyDescent="0.35">
      <c r="A84"/>
      <c r="B84"/>
      <c r="C84"/>
      <c r="D84"/>
      <c r="E84"/>
    </row>
    <row r="85" spans="1:5" ht="14.5" x14ac:dyDescent="0.35">
      <c r="A85"/>
      <c r="B85"/>
      <c r="C85"/>
      <c r="D85"/>
      <c r="E85"/>
    </row>
    <row r="86" spans="1:5" ht="14.5" x14ac:dyDescent="0.35">
      <c r="A86"/>
      <c r="B86"/>
      <c r="C86"/>
      <c r="D86"/>
      <c r="E86"/>
    </row>
    <row r="87" spans="1:5" ht="14.5" x14ac:dyDescent="0.35">
      <c r="A87"/>
      <c r="B87"/>
      <c r="C87"/>
      <c r="D87"/>
      <c r="E87"/>
    </row>
    <row r="88" spans="1:5" ht="14.5" x14ac:dyDescent="0.35">
      <c r="A88"/>
      <c r="B88"/>
      <c r="C88"/>
      <c r="D88"/>
      <c r="E88"/>
    </row>
    <row r="89" spans="1:5" ht="14.5" x14ac:dyDescent="0.35">
      <c r="A89"/>
      <c r="B89"/>
      <c r="C89"/>
      <c r="D89"/>
      <c r="E89"/>
    </row>
    <row r="90" spans="1:5" ht="14.5" x14ac:dyDescent="0.35">
      <c r="A90"/>
      <c r="B90"/>
      <c r="C90"/>
      <c r="D90"/>
      <c r="E90"/>
    </row>
    <row r="91" spans="1:5" ht="14.5" x14ac:dyDescent="0.35">
      <c r="A91"/>
      <c r="B91"/>
      <c r="C91"/>
      <c r="D91"/>
      <c r="E91"/>
    </row>
    <row r="92" spans="1:5" ht="14.5" x14ac:dyDescent="0.35">
      <c r="A92"/>
      <c r="B92"/>
      <c r="C92"/>
      <c r="D92"/>
      <c r="E92"/>
    </row>
    <row r="93" spans="1:5" ht="14.5" x14ac:dyDescent="0.35">
      <c r="A93"/>
      <c r="B93"/>
      <c r="C93"/>
      <c r="D93"/>
      <c r="E93"/>
    </row>
    <row r="94" spans="1:5" ht="14.5" x14ac:dyDescent="0.35">
      <c r="A94"/>
      <c r="B94"/>
      <c r="C94"/>
      <c r="D94"/>
      <c r="E94"/>
    </row>
    <row r="95" spans="1:5" ht="14.5" x14ac:dyDescent="0.35">
      <c r="A95"/>
      <c r="B95"/>
      <c r="C95"/>
      <c r="D95"/>
      <c r="E95"/>
    </row>
    <row r="96" spans="1:5" ht="14.5" x14ac:dyDescent="0.35">
      <c r="A96"/>
      <c r="B96"/>
      <c r="C96"/>
      <c r="D96"/>
      <c r="E96"/>
    </row>
    <row r="97" spans="1:5" ht="14.5" x14ac:dyDescent="0.35">
      <c r="A97"/>
      <c r="B97"/>
      <c r="C97"/>
      <c r="D97"/>
      <c r="E97"/>
    </row>
  </sheetData>
  <mergeCells count="9">
    <mergeCell ref="A27:A33"/>
    <mergeCell ref="E27:E33"/>
    <mergeCell ref="B35:D35"/>
    <mergeCell ref="B36:D36"/>
    <mergeCell ref="A7:E7"/>
    <mergeCell ref="A19:E19"/>
    <mergeCell ref="A20:E20"/>
    <mergeCell ref="A21:D21"/>
    <mergeCell ref="A22:D22"/>
  </mergeCells>
  <dataValidations count="1">
    <dataValidation type="list" allowBlank="1" showInputMessage="1" showErrorMessage="1" sqref="E22" xr:uid="{00000000-0002-0000-0100-000000000000}">
      <formula1>"Yes, No"</formula1>
    </dataValidation>
  </dataValidations>
  <pageMargins left="0.7" right="0.7" top="0.75" bottom="0.75" header="0.3" footer="0.3"/>
  <pageSetup orientation="portrait"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L7"/>
  <sheetViews>
    <sheetView topLeftCell="E1" workbookViewId="0">
      <selection activeCell="L4" sqref="L4:L5"/>
    </sheetView>
  </sheetViews>
  <sheetFormatPr defaultColWidth="9.1796875" defaultRowHeight="14" x14ac:dyDescent="0.25"/>
  <cols>
    <col min="1" max="1" width="10.26953125" style="299" customWidth="1"/>
    <col min="2" max="2" width="9.1796875" style="299"/>
    <col min="3" max="3" width="53.7265625" style="299" customWidth="1"/>
    <col min="4" max="4" width="66" style="346" customWidth="1"/>
    <col min="5" max="5" width="17.453125" style="321" customWidth="1"/>
    <col min="6" max="6" width="11.26953125" style="321" customWidth="1"/>
    <col min="7" max="7" width="14.26953125" style="321" customWidth="1"/>
    <col min="8" max="8" width="38.54296875" style="321" customWidth="1"/>
    <col min="9" max="9" width="17" style="321" customWidth="1"/>
    <col min="10" max="10" width="25.453125" style="321" customWidth="1"/>
    <col min="11" max="11" width="17.54296875" style="321" customWidth="1"/>
    <col min="12" max="12" width="19.54296875" style="321" customWidth="1"/>
    <col min="13" max="16384" width="9.1796875" style="299"/>
  </cols>
  <sheetData>
    <row r="1" spans="1:12" ht="20.5" thickBot="1" x14ac:dyDescent="0.3">
      <c r="A1" s="298" t="s">
        <v>572</v>
      </c>
      <c r="D1" s="335"/>
      <c r="E1" s="336"/>
      <c r="F1" s="336"/>
      <c r="G1" s="336"/>
      <c r="H1" s="336"/>
      <c r="I1" s="336"/>
      <c r="J1" s="336"/>
      <c r="K1" s="336"/>
      <c r="L1" s="336"/>
    </row>
    <row r="2" spans="1:12" ht="20.5" thickBot="1" x14ac:dyDescent="0.3">
      <c r="A2" s="298"/>
      <c r="D2" s="335"/>
      <c r="E2" s="739" t="s">
        <v>1693</v>
      </c>
      <c r="F2" s="740"/>
      <c r="G2" s="740"/>
      <c r="H2" s="741"/>
      <c r="I2" s="742" t="s">
        <v>1692</v>
      </c>
      <c r="J2" s="743"/>
      <c r="K2" s="744"/>
      <c r="L2" s="336"/>
    </row>
    <row r="3" spans="1:12" ht="58" thickBot="1" x14ac:dyDescent="0.3">
      <c r="A3" s="303" t="s">
        <v>308</v>
      </c>
      <c r="B3" s="323" t="s">
        <v>309</v>
      </c>
      <c r="C3" s="324" t="s">
        <v>310</v>
      </c>
      <c r="D3" s="326" t="s">
        <v>312</v>
      </c>
      <c r="E3" s="610" t="s">
        <v>42</v>
      </c>
      <c r="F3" s="532" t="s">
        <v>43</v>
      </c>
      <c r="G3" s="532" t="s">
        <v>44</v>
      </c>
      <c r="H3" s="532" t="s">
        <v>45</v>
      </c>
      <c r="I3" s="308" t="s">
        <v>1688</v>
      </c>
      <c r="J3" s="308" t="s">
        <v>1695</v>
      </c>
      <c r="K3" s="308" t="s">
        <v>587</v>
      </c>
      <c r="L3" s="533" t="s">
        <v>47</v>
      </c>
    </row>
    <row r="4" spans="1:12" ht="49.5" customHeight="1" x14ac:dyDescent="0.25">
      <c r="A4" s="754" t="s">
        <v>565</v>
      </c>
      <c r="B4" s="351" t="s">
        <v>566</v>
      </c>
      <c r="C4" s="312" t="s">
        <v>567</v>
      </c>
      <c r="D4" s="312" t="s">
        <v>568</v>
      </c>
      <c r="E4" s="611" t="s">
        <v>61</v>
      </c>
      <c r="F4" s="531">
        <f>IF(E4='Priority Ratings'!$C$21,'Priority Ratings'!$B$21,IF(E4='Priority Ratings'!$C$22,'Priority Ratings'!$B$22,IF(E4='Priority Ratings'!$C$23,'Priority Ratings'!$B$23,IF(E4='Priority Ratings'!$C$24,'Priority Ratings'!$B$24,IF(E4='Priority Ratings'!$C$25,'Priority Ratings'!$B$25,IF(E4='Priority Ratings'!$C$26,'Priority Ratings'!$B$26,IF(E4='Priority Ratings'!$C$27,'Priority Ratings'!$B$27,"No Rating")))))))</f>
        <v>5</v>
      </c>
      <c r="G4" s="506">
        <f>F4/F$6</f>
        <v>0.5</v>
      </c>
      <c r="H4" s="617" t="s">
        <v>64</v>
      </c>
      <c r="I4" s="473">
        <v>0</v>
      </c>
      <c r="J4" s="272"/>
      <c r="K4" s="474"/>
      <c r="L4" s="641">
        <f>I4*G4</f>
        <v>0</v>
      </c>
    </row>
    <row r="5" spans="1:12" ht="63.75" customHeight="1" thickBot="1" x14ac:dyDescent="0.3">
      <c r="A5" s="753"/>
      <c r="B5" s="329" t="s">
        <v>569</v>
      </c>
      <c r="C5" s="317" t="s">
        <v>570</v>
      </c>
      <c r="D5" s="317" t="s">
        <v>571</v>
      </c>
      <c r="E5" s="608" t="s">
        <v>61</v>
      </c>
      <c r="F5" s="500">
        <f>IF(E5='Priority Ratings'!$C$21,'Priority Ratings'!$B$21,IF(E5='Priority Ratings'!$C$22,'Priority Ratings'!$B$22,IF(E5='Priority Ratings'!$C$23,'Priority Ratings'!$B$23,IF(E5='Priority Ratings'!$C$24,'Priority Ratings'!$B$24,IF(E5='Priority Ratings'!$C$25,'Priority Ratings'!$B$25,IF(E5='Priority Ratings'!$C$26,'Priority Ratings'!$B$26,IF(E5='Priority Ratings'!$C$27,'Priority Ratings'!$B$27,"No Rating")))))))</f>
        <v>5</v>
      </c>
      <c r="G5" s="501">
        <f>F5/F$6</f>
        <v>0.5</v>
      </c>
      <c r="H5" s="618" t="s">
        <v>56</v>
      </c>
      <c r="I5" s="558">
        <v>0</v>
      </c>
      <c r="J5" s="345"/>
      <c r="K5" s="493"/>
      <c r="L5" s="536">
        <f t="shared" ref="L5" si="0">I5*G5</f>
        <v>0</v>
      </c>
    </row>
    <row r="6" spans="1:12" ht="14.5" thickBot="1" x14ac:dyDescent="0.3">
      <c r="A6" s="755"/>
      <c r="F6" s="594">
        <f>SUM(F4:F5)</f>
        <v>10</v>
      </c>
      <c r="G6" s="595">
        <f>SUM(G4:G5)</f>
        <v>1</v>
      </c>
      <c r="K6" s="504" t="s">
        <v>21</v>
      </c>
      <c r="L6" s="551">
        <f>SUM(L4:L5)</f>
        <v>0</v>
      </c>
    </row>
    <row r="7" spans="1:12" x14ac:dyDescent="0.25">
      <c r="A7" s="755"/>
    </row>
  </sheetData>
  <mergeCells count="4">
    <mergeCell ref="A4:A5"/>
    <mergeCell ref="A6:A7"/>
    <mergeCell ref="E2:H2"/>
    <mergeCell ref="I2:K2"/>
  </mergeCells>
  <conditionalFormatting sqref="D3">
    <cfRule type="containsText" dxfId="587" priority="8" operator="containsText" text="6">
      <formula>NOT(ISERROR(SEARCH("6",D3)))</formula>
    </cfRule>
    <cfRule type="containsText" dxfId="586" priority="9" operator="containsText" text="5">
      <formula>NOT(ISERROR(SEARCH("5",D3)))</formula>
    </cfRule>
    <cfRule type="containsText" dxfId="585" priority="10" operator="containsText" text="4">
      <formula>NOT(ISERROR(SEARCH("4",D3)))</formula>
    </cfRule>
    <cfRule type="containsText" dxfId="584" priority="11" operator="containsText" text="3">
      <formula>NOT(ISERROR(SEARCH("3",D3)))</formula>
    </cfRule>
    <cfRule type="containsText" dxfId="583" priority="12" operator="containsText" text="2">
      <formula>NOT(ISERROR(SEARCH("2",D3)))</formula>
    </cfRule>
    <cfRule type="containsText" dxfId="582" priority="13" operator="containsText" text="1">
      <formula>NOT(ISERROR(SEARCH("1",D3)))</formula>
    </cfRule>
    <cfRule type="containsText" dxfId="581" priority="14" operator="containsText" text="0">
      <formula>NOT(ISERROR(SEARCH("0",D3)))</formula>
    </cfRule>
  </conditionalFormatting>
  <dataValidations count="1">
    <dataValidation allowBlank="1" showInputMessage="1" showErrorMessage="1" promptTitle="Supplier Evidence" prompt="If the answer is fully comply or partially comply , then provide the actual document name(section, paragraph, page) /evidence and hyperlink to this column as proof" sqref="J4:J5" xr:uid="{00000000-0002-0000-1300-000000000000}"/>
  </dataValidations>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beginsWith" priority="1" operator="beginsWith" text="6" id="{33DDD0AE-6F07-4BCE-824B-BE69F3959B93}">
            <xm:f>LEFT('Manage system access '!I4,LEN("6"))="6"</xm:f>
            <x14:dxf>
              <fill>
                <patternFill>
                  <bgColor rgb="FFFFCCCC"/>
                </patternFill>
              </fill>
            </x14:dxf>
          </x14:cfRule>
          <x14:cfRule type="beginsWith" priority="2" operator="beginsWith" text="5" id="{1B8F0F12-821E-4FE9-AC67-E0A074D08D2D}">
            <xm:f>LEFT('Manage system access '!I4,LEN("5"))="5"</xm:f>
            <x14:dxf>
              <fill>
                <patternFill>
                  <bgColor rgb="FFFFFFCC"/>
                </patternFill>
              </fill>
            </x14:dxf>
          </x14:cfRule>
          <x14:cfRule type="beginsWith" priority="3" operator="beginsWith" text="4" id="{83B51349-BB21-4070-89F8-740FE4F0C500}">
            <xm:f>LEFT('Manage system access '!I4,LEN("4"))="4"</xm:f>
            <x14:dxf>
              <fill>
                <patternFill>
                  <bgColor rgb="FFFFFFCC"/>
                </patternFill>
              </fill>
            </x14:dxf>
          </x14:cfRule>
          <x14:cfRule type="beginsWith" priority="4" operator="beginsWith" text="3" id="{7EE3B874-8C3D-4D4E-91A8-6590B22C840C}">
            <xm:f>LEFT('Manage system access '!I4,LEN("3"))="3"</xm:f>
            <x14:dxf>
              <fill>
                <patternFill>
                  <bgColor rgb="FFFFFFCC"/>
                </patternFill>
              </fill>
            </x14:dxf>
          </x14:cfRule>
          <x14:cfRule type="beginsWith" priority="5" operator="beginsWith" text="2" id="{00B282BA-DCE5-4BBF-9B91-FCF1FB4CFAC3}">
            <xm:f>LEFT('Manage system access '!I4,LEN("2"))="2"</xm:f>
            <x14:dxf>
              <fill>
                <patternFill>
                  <fgColor theme="0"/>
                  <bgColor rgb="FFCCFFCC"/>
                </patternFill>
              </fill>
            </x14:dxf>
          </x14:cfRule>
          <x14:cfRule type="beginsWith" priority="6" operator="beginsWith" text="1" id="{380CC84B-BC58-499D-AC92-979F5C6DA08D}">
            <xm:f>LEFT('Manage system access '!I4,LEN("1"))="1"</xm:f>
            <x14:dxf>
              <fill>
                <patternFill>
                  <bgColor rgb="FFCCFFCC"/>
                </patternFill>
              </fill>
            </x14:dxf>
          </x14:cfRule>
          <x14:cfRule type="beginsWith" priority="7" operator="beginsWith" text="0" id="{826D7BCE-7DB3-4559-A59F-C2531C34DBA0}">
            <xm:f>LEFT('Manage system access '!I4,LEN("0"))="0"</xm:f>
            <x14:dxf>
              <fill>
                <patternFill>
                  <bgColor rgb="FFCCFFCC"/>
                </patternFill>
              </fill>
            </x14:dxf>
          </x14:cfRule>
          <xm:sqref>L4:L5 E4:H5</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r:uid="{00000000-0002-0000-1300-000001000000}">
          <x14:formula1>
            <xm:f>'Priority Ratings'!$C$21:$C$27</xm:f>
          </x14:formula1>
          <xm:sqref>E4:E5</xm:sqref>
        </x14:dataValidation>
        <x14:dataValidation type="list" showInputMessage="1" showErrorMessage="1" promptTitle="Supplier" prompt="Please make a selection from the list" xr:uid="{00000000-0002-0000-1300-000002000000}">
          <x14:formula1>
            <xm:f>'Priority Ratings'!$I$21:$I$23</xm:f>
          </x14:formula1>
          <xm:sqref>I4:I5</xm:sqref>
        </x14:dataValidation>
      </x14:dataValidations>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L9"/>
  <sheetViews>
    <sheetView topLeftCell="E1" zoomScaleNormal="100" workbookViewId="0">
      <selection activeCell="L8" sqref="L8"/>
    </sheetView>
  </sheetViews>
  <sheetFormatPr defaultColWidth="9.1796875" defaultRowHeight="14" x14ac:dyDescent="0.25"/>
  <cols>
    <col min="1" max="1" width="10.7265625" style="299" customWidth="1"/>
    <col min="2" max="2" width="9.1796875" style="299"/>
    <col min="3" max="3" width="46.81640625" style="299" customWidth="1"/>
    <col min="4" max="4" width="67.81640625" style="346" customWidth="1"/>
    <col min="5" max="5" width="17.453125" style="321" customWidth="1"/>
    <col min="6" max="6" width="11.26953125" style="321" customWidth="1"/>
    <col min="7" max="7" width="14.26953125" style="321" customWidth="1"/>
    <col min="8" max="8" width="38.54296875" style="321" customWidth="1"/>
    <col min="9" max="9" width="17" style="321" customWidth="1"/>
    <col min="10" max="10" width="25.453125" style="321" customWidth="1"/>
    <col min="11" max="11" width="17.54296875" style="321" customWidth="1"/>
    <col min="12" max="12" width="19.54296875" style="321" customWidth="1"/>
    <col min="13" max="16384" width="9.1796875" style="299"/>
  </cols>
  <sheetData>
    <row r="1" spans="1:12" ht="20.5" thickBot="1" x14ac:dyDescent="0.3">
      <c r="A1" s="298" t="s">
        <v>573</v>
      </c>
      <c r="D1" s="335"/>
      <c r="E1" s="336"/>
      <c r="F1" s="336"/>
      <c r="G1" s="336"/>
      <c r="H1" s="336"/>
      <c r="I1" s="336"/>
      <c r="J1" s="336"/>
      <c r="K1" s="336"/>
      <c r="L1" s="336"/>
    </row>
    <row r="2" spans="1:12" ht="20.5" thickBot="1" x14ac:dyDescent="0.3">
      <c r="A2" s="298"/>
      <c r="D2" s="335"/>
      <c r="E2" s="739" t="s">
        <v>1693</v>
      </c>
      <c r="F2" s="740"/>
      <c r="G2" s="740"/>
      <c r="H2" s="741"/>
      <c r="I2" s="742" t="s">
        <v>1692</v>
      </c>
      <c r="J2" s="743"/>
      <c r="K2" s="744"/>
      <c r="L2" s="336"/>
    </row>
    <row r="3" spans="1:12" ht="58" thickBot="1" x14ac:dyDescent="0.3">
      <c r="A3" s="303" t="s">
        <v>308</v>
      </c>
      <c r="B3" s="303" t="s">
        <v>309</v>
      </c>
      <c r="C3" s="323" t="s">
        <v>310</v>
      </c>
      <c r="D3" s="307" t="s">
        <v>312</v>
      </c>
      <c r="E3" s="532" t="s">
        <v>42</v>
      </c>
      <c r="F3" s="532" t="s">
        <v>43</v>
      </c>
      <c r="G3" s="532" t="s">
        <v>44</v>
      </c>
      <c r="H3" s="532" t="s">
        <v>45</v>
      </c>
      <c r="I3" s="308" t="s">
        <v>1688</v>
      </c>
      <c r="J3" s="308" t="s">
        <v>1695</v>
      </c>
      <c r="K3" s="308" t="s">
        <v>587</v>
      </c>
      <c r="L3" s="533" t="s">
        <v>47</v>
      </c>
    </row>
    <row r="4" spans="1:12" ht="57.5" x14ac:dyDescent="0.25">
      <c r="A4" s="754" t="s">
        <v>573</v>
      </c>
      <c r="B4" s="339" t="s">
        <v>574</v>
      </c>
      <c r="C4" s="352" t="s">
        <v>575</v>
      </c>
      <c r="D4" s="338" t="s">
        <v>576</v>
      </c>
      <c r="E4" s="612" t="s">
        <v>61</v>
      </c>
      <c r="F4" s="613">
        <f>IF(E4='Priority Ratings'!$C$21,'Priority Ratings'!$B$21,IF(E4='Priority Ratings'!$C$22,'Priority Ratings'!$B$22,IF(E4='Priority Ratings'!$C$23,'Priority Ratings'!$B$23,IF(E4='Priority Ratings'!$C$24,'Priority Ratings'!$B$24,IF(E4='Priority Ratings'!$C$25,'Priority Ratings'!$B$25,IF(E4='Priority Ratings'!$C$26,'Priority Ratings'!$B$26,IF(E4='Priority Ratings'!$C$27,'Priority Ratings'!$B$27,"No Rating")))))))</f>
        <v>5</v>
      </c>
      <c r="G4" s="614">
        <f>F4/F$8</f>
        <v>0.25</v>
      </c>
      <c r="H4" s="626" t="s">
        <v>64</v>
      </c>
      <c r="I4" s="615">
        <v>0</v>
      </c>
      <c r="J4" s="391"/>
      <c r="K4" s="616"/>
      <c r="L4" s="639">
        <f>I4*G4</f>
        <v>0</v>
      </c>
    </row>
    <row r="5" spans="1:12" ht="80.5" x14ac:dyDescent="0.25">
      <c r="A5" s="756"/>
      <c r="B5" s="341" t="s">
        <v>577</v>
      </c>
      <c r="C5" s="353" t="s">
        <v>578</v>
      </c>
      <c r="D5" s="417" t="s">
        <v>1669</v>
      </c>
      <c r="E5" s="525" t="s">
        <v>61</v>
      </c>
      <c r="F5" s="475">
        <f>IF(E5='Priority Ratings'!$C$21,'Priority Ratings'!$B$21,IF(E5='Priority Ratings'!$C$22,'Priority Ratings'!$B$22,IF(E5='Priority Ratings'!$C$23,'Priority Ratings'!$B$23,IF(E5='Priority Ratings'!$C$24,'Priority Ratings'!$B$24,IF(E5='Priority Ratings'!$C$25,'Priority Ratings'!$B$25,IF(E5='Priority Ratings'!$C$26,'Priority Ratings'!$B$26,IF(E5='Priority Ratings'!$C$27,'Priority Ratings'!$B$27,"No Rating")))))))</f>
        <v>5</v>
      </c>
      <c r="G5" s="465">
        <f>F5/F$8</f>
        <v>0.25</v>
      </c>
      <c r="H5" s="466" t="s">
        <v>56</v>
      </c>
      <c r="I5" s="468">
        <v>0</v>
      </c>
      <c r="J5" s="342"/>
      <c r="K5" s="461"/>
      <c r="L5" s="524">
        <f t="shared" ref="L5:L7" si="0">I5*G5</f>
        <v>0</v>
      </c>
    </row>
    <row r="6" spans="1:12" ht="37.5" x14ac:dyDescent="0.25">
      <c r="A6" s="756"/>
      <c r="B6" s="341" t="s">
        <v>579</v>
      </c>
      <c r="C6" s="353" t="s">
        <v>580</v>
      </c>
      <c r="D6" s="314" t="s">
        <v>581</v>
      </c>
      <c r="E6" s="525" t="s">
        <v>61</v>
      </c>
      <c r="F6" s="475">
        <f>IF(E6='Priority Ratings'!$C$21,'Priority Ratings'!$B$21,IF(E6='Priority Ratings'!$C$22,'Priority Ratings'!$B$22,IF(E6='Priority Ratings'!$C$23,'Priority Ratings'!$B$23,IF(E6='Priority Ratings'!$C$24,'Priority Ratings'!$B$24,IF(E6='Priority Ratings'!$C$25,'Priority Ratings'!$B$25,IF(E6='Priority Ratings'!$C$26,'Priority Ratings'!$B$26,IF(E6='Priority Ratings'!$C$27,'Priority Ratings'!$B$27,"No Rating")))))))</f>
        <v>5</v>
      </c>
      <c r="G6" s="465">
        <f>F6/F$8</f>
        <v>0.25</v>
      </c>
      <c r="H6" s="466" t="s">
        <v>56</v>
      </c>
      <c r="I6" s="468">
        <v>0</v>
      </c>
      <c r="J6" s="342"/>
      <c r="K6" s="461"/>
      <c r="L6" s="524">
        <f t="shared" si="0"/>
        <v>0</v>
      </c>
    </row>
    <row r="7" spans="1:12" ht="38" thickBot="1" x14ac:dyDescent="0.3">
      <c r="A7" s="757"/>
      <c r="B7" s="344" t="s">
        <v>582</v>
      </c>
      <c r="C7" s="354" t="s">
        <v>583</v>
      </c>
      <c r="D7" s="317" t="s">
        <v>584</v>
      </c>
      <c r="E7" s="545" t="s">
        <v>61</v>
      </c>
      <c r="F7" s="500">
        <f>IF(E7='Priority Ratings'!$C$21,'Priority Ratings'!$B$21,IF(E7='Priority Ratings'!$C$22,'Priority Ratings'!$B$22,IF(E7='Priority Ratings'!$C$23,'Priority Ratings'!$B$23,IF(E7='Priority Ratings'!$C$24,'Priority Ratings'!$B$24,IF(E7='Priority Ratings'!$C$25,'Priority Ratings'!$B$25,IF(E7='Priority Ratings'!$C$26,'Priority Ratings'!$B$26,IF(E7='Priority Ratings'!$C$27,'Priority Ratings'!$B$27,"No Rating")))))))</f>
        <v>5</v>
      </c>
      <c r="G7" s="501">
        <f>F7/F$8</f>
        <v>0.25</v>
      </c>
      <c r="H7" s="535" t="s">
        <v>56</v>
      </c>
      <c r="I7" s="558">
        <v>0</v>
      </c>
      <c r="J7" s="345"/>
      <c r="K7" s="605"/>
      <c r="L7" s="536">
        <f t="shared" si="0"/>
        <v>0</v>
      </c>
    </row>
    <row r="8" spans="1:12" ht="14.5" thickBot="1" x14ac:dyDescent="0.3">
      <c r="F8" s="594">
        <f>SUM(F4:F7)</f>
        <v>20</v>
      </c>
      <c r="G8" s="595">
        <f>SUM(G4:G7)</f>
        <v>1</v>
      </c>
      <c r="K8" s="504" t="s">
        <v>21</v>
      </c>
      <c r="L8" s="551">
        <f>SUM(L4:L7)</f>
        <v>0</v>
      </c>
    </row>
    <row r="9" spans="1:12" x14ac:dyDescent="0.25">
      <c r="D9" s="347"/>
    </row>
  </sheetData>
  <mergeCells count="3">
    <mergeCell ref="A4:A7"/>
    <mergeCell ref="E2:H2"/>
    <mergeCell ref="I2:K2"/>
  </mergeCells>
  <conditionalFormatting sqref="D3">
    <cfRule type="containsText" dxfId="573" priority="8" operator="containsText" text="6">
      <formula>NOT(ISERROR(SEARCH("6",D3)))</formula>
    </cfRule>
    <cfRule type="containsText" dxfId="572" priority="9" operator="containsText" text="5">
      <formula>NOT(ISERROR(SEARCH("5",D3)))</formula>
    </cfRule>
    <cfRule type="containsText" dxfId="571" priority="10" operator="containsText" text="4">
      <formula>NOT(ISERROR(SEARCH("4",D3)))</formula>
    </cfRule>
    <cfRule type="containsText" dxfId="570" priority="11" operator="containsText" text="3">
      <formula>NOT(ISERROR(SEARCH("3",D3)))</formula>
    </cfRule>
    <cfRule type="containsText" dxfId="569" priority="12" operator="containsText" text="2">
      <formula>NOT(ISERROR(SEARCH("2",D3)))</formula>
    </cfRule>
    <cfRule type="containsText" dxfId="568" priority="13" operator="containsText" text="1">
      <formula>NOT(ISERROR(SEARCH("1",D3)))</formula>
    </cfRule>
    <cfRule type="containsText" dxfId="567" priority="14" operator="containsText" text="0">
      <formula>NOT(ISERROR(SEARCH("0",D3)))</formula>
    </cfRule>
  </conditionalFormatting>
  <dataValidations count="1">
    <dataValidation allowBlank="1" showInputMessage="1" showErrorMessage="1" promptTitle="Supplier Evidence" prompt="If the answer is fully comply or partially comply , then provide the actual document name(section, paragraph, page) /evidence and hyperlink to this column as proof" sqref="J4:J7" xr:uid="{00000000-0002-0000-1400-000000000000}"/>
  </dataValidations>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beginsWith" priority="1" operator="beginsWith" text="6" id="{434D690D-F407-4C55-A584-707B6085AF4A}">
            <xm:f>LEFT('Manage system access '!J4,LEN("6"))="6"</xm:f>
            <x14:dxf>
              <fill>
                <patternFill>
                  <bgColor rgb="FFFFCCCC"/>
                </patternFill>
              </fill>
            </x14:dxf>
          </x14:cfRule>
          <x14:cfRule type="beginsWith" priority="2" operator="beginsWith" text="5" id="{593798C1-DCDC-49F5-83C9-AF3354DB6D1A}">
            <xm:f>LEFT('Manage system access '!J4,LEN("5"))="5"</xm:f>
            <x14:dxf>
              <fill>
                <patternFill>
                  <bgColor rgb="FFFFFFCC"/>
                </patternFill>
              </fill>
            </x14:dxf>
          </x14:cfRule>
          <x14:cfRule type="beginsWith" priority="3" operator="beginsWith" text="4" id="{C4D86BF4-17F4-4EBD-BB3B-176FF34FEE65}">
            <xm:f>LEFT('Manage system access '!J4,LEN("4"))="4"</xm:f>
            <x14:dxf>
              <fill>
                <patternFill>
                  <bgColor rgb="FFFFFFCC"/>
                </patternFill>
              </fill>
            </x14:dxf>
          </x14:cfRule>
          <x14:cfRule type="beginsWith" priority="4" operator="beginsWith" text="3" id="{E0A6B000-5A0F-4B04-B57D-BCD8D6B1CCF2}">
            <xm:f>LEFT('Manage system access '!J4,LEN("3"))="3"</xm:f>
            <x14:dxf>
              <fill>
                <patternFill>
                  <bgColor rgb="FFFFFFCC"/>
                </patternFill>
              </fill>
            </x14:dxf>
          </x14:cfRule>
          <x14:cfRule type="beginsWith" priority="5" operator="beginsWith" text="2" id="{0C9AF552-6FE5-4658-8282-08C7880FC25A}">
            <xm:f>LEFT('Manage system access '!J4,LEN("2"))="2"</xm:f>
            <x14:dxf>
              <fill>
                <patternFill>
                  <fgColor theme="0"/>
                  <bgColor rgb="FFCCFFCC"/>
                </patternFill>
              </fill>
            </x14:dxf>
          </x14:cfRule>
          <x14:cfRule type="beginsWith" priority="6" operator="beginsWith" text="1" id="{237A0849-F5A6-4756-A012-0709FBBE0906}">
            <xm:f>LEFT('Manage system access '!J4,LEN("1"))="1"</xm:f>
            <x14:dxf>
              <fill>
                <patternFill>
                  <bgColor rgb="FFCCFFCC"/>
                </patternFill>
              </fill>
            </x14:dxf>
          </x14:cfRule>
          <x14:cfRule type="beginsWith" priority="7" operator="beginsWith" text="0" id="{144BA9CD-82D7-404D-AD23-99C00DEBDDA7}">
            <xm:f>LEFT('Manage system access '!J4,LEN("0"))="0"</xm:f>
            <x14:dxf>
              <fill>
                <patternFill>
                  <bgColor rgb="FFCCFFCC"/>
                </patternFill>
              </fill>
            </x14:dxf>
          </x14:cfRule>
          <xm:sqref>L4:L7 E4:H7</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r:uid="{00000000-0002-0000-1400-000001000000}">
          <x14:formula1>
            <xm:f>'Priority Ratings'!$C$21:$C$27</xm:f>
          </x14:formula1>
          <xm:sqref>E4:E7</xm:sqref>
        </x14:dataValidation>
        <x14:dataValidation type="list" showInputMessage="1" showErrorMessage="1" promptTitle="Supplier" prompt="Please make a selection from the list" xr:uid="{00000000-0002-0000-1400-000002000000}">
          <x14:formula1>
            <xm:f>'Priority Ratings'!$I$21:$I$23</xm:f>
          </x14:formula1>
          <xm:sqref>I4:I7</xm:sqref>
        </x14:dataValidation>
      </x14:dataValidations>
    </ext>
  </extLs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L10"/>
  <sheetViews>
    <sheetView topLeftCell="D7" workbookViewId="0">
      <selection activeCell="L10" sqref="L10"/>
    </sheetView>
  </sheetViews>
  <sheetFormatPr defaultColWidth="9.1796875" defaultRowHeight="14" x14ac:dyDescent="0.35"/>
  <cols>
    <col min="1" max="1" width="6" style="361" customWidth="1"/>
    <col min="2" max="2" width="10" style="359" customWidth="1"/>
    <col min="3" max="3" width="38.453125" style="359" customWidth="1"/>
    <col min="4" max="4" width="44.453125" style="321" customWidth="1"/>
    <col min="5" max="5" width="17.453125" style="321" customWidth="1"/>
    <col min="6" max="6" width="11.26953125" style="321" customWidth="1"/>
    <col min="7" max="7" width="14.26953125" style="321" customWidth="1"/>
    <col min="8" max="8" width="38.54296875" style="321" customWidth="1"/>
    <col min="9" max="9" width="17" style="321" customWidth="1"/>
    <col min="10" max="10" width="25.453125" style="321" customWidth="1"/>
    <col min="11" max="11" width="17.54296875" style="321" customWidth="1"/>
    <col min="12" max="12" width="19.54296875" style="321" customWidth="1"/>
    <col min="13" max="16384" width="9.1796875" style="321"/>
  </cols>
  <sheetData>
    <row r="1" spans="1:12" s="336" customFormat="1" ht="20.5" thickBot="1" x14ac:dyDescent="0.4">
      <c r="A1" s="298" t="s">
        <v>585</v>
      </c>
      <c r="B1" s="358"/>
      <c r="C1" s="359"/>
    </row>
    <row r="2" spans="1:12" s="336" customFormat="1" ht="20.5" thickBot="1" x14ac:dyDescent="0.4">
      <c r="A2" s="298"/>
      <c r="B2" s="358"/>
      <c r="C2" s="359"/>
      <c r="E2" s="739" t="s">
        <v>1693</v>
      </c>
      <c r="F2" s="740"/>
      <c r="G2" s="740"/>
      <c r="H2" s="741"/>
      <c r="I2" s="742" t="s">
        <v>1692</v>
      </c>
      <c r="J2" s="743"/>
      <c r="K2" s="744"/>
    </row>
    <row r="3" spans="1:12" s="358" customFormat="1" ht="51.5" thickBot="1" x14ac:dyDescent="0.4">
      <c r="A3" s="360" t="s">
        <v>308</v>
      </c>
      <c r="B3" s="348" t="s">
        <v>586</v>
      </c>
      <c r="C3" s="348" t="s">
        <v>310</v>
      </c>
      <c r="D3" s="308" t="s">
        <v>312</v>
      </c>
      <c r="E3" s="520" t="s">
        <v>42</v>
      </c>
      <c r="F3" s="520" t="s">
        <v>43</v>
      </c>
      <c r="G3" s="520" t="s">
        <v>44</v>
      </c>
      <c r="H3" s="521" t="s">
        <v>45</v>
      </c>
      <c r="I3" s="449" t="s">
        <v>1688</v>
      </c>
      <c r="J3" s="450" t="s">
        <v>306</v>
      </c>
      <c r="K3" s="454" t="s">
        <v>587</v>
      </c>
      <c r="L3" s="529" t="s">
        <v>47</v>
      </c>
    </row>
    <row r="4" spans="1:12" s="336" customFormat="1" ht="50" x14ac:dyDescent="0.35">
      <c r="A4" s="754" t="s">
        <v>588</v>
      </c>
      <c r="B4" s="351" t="s">
        <v>589</v>
      </c>
      <c r="C4" s="351" t="s">
        <v>590</v>
      </c>
      <c r="D4" s="351" t="s">
        <v>591</v>
      </c>
      <c r="E4" s="103" t="s">
        <v>53</v>
      </c>
      <c r="F4" s="168">
        <f>IF(E4='Priority Ratings'!$C$21,'Priority Ratings'!$B$21,IF(E4='Priority Ratings'!$C$22,'Priority Ratings'!$B$22,IF(E4='Priority Ratings'!$C$23,'Priority Ratings'!$B$23,IF(E4='Priority Ratings'!$C$24,'Priority Ratings'!$B$24,IF(E4='Priority Ratings'!$C$25,'Priority Ratings'!$B$25,IF(E4='Priority Ratings'!$C$26,'Priority Ratings'!$B$26,IF(E4='Priority Ratings'!$C$27,'Priority Ratings'!$B$27,"No Rating")))))))</f>
        <v>6</v>
      </c>
      <c r="G4" s="104">
        <f>F4/F$10</f>
        <v>0.20689655172413793</v>
      </c>
      <c r="H4" s="437" t="s">
        <v>64</v>
      </c>
      <c r="I4" s="447">
        <v>0</v>
      </c>
      <c r="J4" s="342"/>
      <c r="K4" s="434"/>
      <c r="L4" s="451">
        <f>I4*G4</f>
        <v>0</v>
      </c>
    </row>
    <row r="5" spans="1:12" s="336" customFormat="1" ht="103.5" x14ac:dyDescent="0.35">
      <c r="A5" s="758"/>
      <c r="B5" s="328" t="s">
        <v>592</v>
      </c>
      <c r="C5" s="328" t="s">
        <v>593</v>
      </c>
      <c r="D5" s="328" t="s">
        <v>594</v>
      </c>
      <c r="E5" s="103" t="s">
        <v>55</v>
      </c>
      <c r="F5" s="168">
        <f>IF(E5='Priority Ratings'!$C$21,'Priority Ratings'!$B$21,IF(E5='Priority Ratings'!$C$22,'Priority Ratings'!$B$22,IF(E5='Priority Ratings'!$C$23,'Priority Ratings'!$B$23,IF(E5='Priority Ratings'!$C$24,'Priority Ratings'!$B$24,IF(E5='Priority Ratings'!$C$25,'Priority Ratings'!$B$25,IF(E5='Priority Ratings'!$C$26,'Priority Ratings'!$B$26,IF(E5='Priority Ratings'!$C$27,'Priority Ratings'!$B$27,"No Rating")))))))</f>
        <v>4</v>
      </c>
      <c r="G5" s="104">
        <f t="shared" ref="G5:G9" si="0">F5/F$10</f>
        <v>0.13793103448275862</v>
      </c>
      <c r="H5" s="437" t="s">
        <v>56</v>
      </c>
      <c r="I5" s="447">
        <v>0</v>
      </c>
      <c r="J5" s="342"/>
      <c r="K5" s="434"/>
      <c r="L5" s="451">
        <f t="shared" ref="L5:L9" si="1">I5*G5</f>
        <v>0</v>
      </c>
    </row>
    <row r="6" spans="1:12" s="336" customFormat="1" ht="37.5" x14ac:dyDescent="0.35">
      <c r="A6" s="758"/>
      <c r="B6" s="328" t="s">
        <v>595</v>
      </c>
      <c r="C6" s="328" t="s">
        <v>596</v>
      </c>
      <c r="D6" s="328" t="s">
        <v>597</v>
      </c>
      <c r="E6" s="103" t="s">
        <v>55</v>
      </c>
      <c r="F6" s="168">
        <f>IF(E6='Priority Ratings'!$C$21,'Priority Ratings'!$B$21,IF(E6='Priority Ratings'!$C$22,'Priority Ratings'!$B$22,IF(E6='Priority Ratings'!$C$23,'Priority Ratings'!$B$23,IF(E6='Priority Ratings'!$C$24,'Priority Ratings'!$B$24,IF(E6='Priority Ratings'!$C$25,'Priority Ratings'!$B$25,IF(E6='Priority Ratings'!$C$26,'Priority Ratings'!$B$26,IF(E6='Priority Ratings'!$C$27,'Priority Ratings'!$B$27,"No Rating")))))))</f>
        <v>4</v>
      </c>
      <c r="G6" s="104">
        <f t="shared" si="0"/>
        <v>0.13793103448275862</v>
      </c>
      <c r="H6" s="437" t="s">
        <v>56</v>
      </c>
      <c r="I6" s="447">
        <v>0</v>
      </c>
      <c r="J6" s="342"/>
      <c r="K6" s="434"/>
      <c r="L6" s="451">
        <f t="shared" si="1"/>
        <v>0</v>
      </c>
    </row>
    <row r="7" spans="1:12" s="336" customFormat="1" ht="37.5" x14ac:dyDescent="0.35">
      <c r="A7" s="758"/>
      <c r="B7" s="328" t="s">
        <v>598</v>
      </c>
      <c r="C7" s="328" t="s">
        <v>599</v>
      </c>
      <c r="D7" s="328" t="s">
        <v>600</v>
      </c>
      <c r="E7" s="103" t="s">
        <v>53</v>
      </c>
      <c r="F7" s="168">
        <f>IF(E7='Priority Ratings'!$C$21,'Priority Ratings'!$B$21,IF(E7='Priority Ratings'!$C$22,'Priority Ratings'!$B$22,IF(E7='Priority Ratings'!$C$23,'Priority Ratings'!$B$23,IF(E7='Priority Ratings'!$C$24,'Priority Ratings'!$B$24,IF(E7='Priority Ratings'!$C$25,'Priority Ratings'!$B$25,IF(E7='Priority Ratings'!$C$26,'Priority Ratings'!$B$26,IF(E7='Priority Ratings'!$C$27,'Priority Ratings'!$B$27,"No Rating")))))))</f>
        <v>6</v>
      </c>
      <c r="G7" s="104">
        <f t="shared" si="0"/>
        <v>0.20689655172413793</v>
      </c>
      <c r="H7" s="437" t="s">
        <v>56</v>
      </c>
      <c r="I7" s="447">
        <v>0</v>
      </c>
      <c r="J7" s="342"/>
      <c r="K7" s="434"/>
      <c r="L7" s="451">
        <f t="shared" si="1"/>
        <v>0</v>
      </c>
    </row>
    <row r="8" spans="1:12" s="336" customFormat="1" ht="37.5" x14ac:dyDescent="0.35">
      <c r="A8" s="758"/>
      <c r="B8" s="328" t="s">
        <v>601</v>
      </c>
      <c r="C8" s="328" t="s">
        <v>602</v>
      </c>
      <c r="D8" s="328" t="s">
        <v>603</v>
      </c>
      <c r="E8" s="103" t="s">
        <v>61</v>
      </c>
      <c r="F8" s="168">
        <f>IF(E8='Priority Ratings'!$C$21,'Priority Ratings'!$B$21,IF(E8='Priority Ratings'!$C$22,'Priority Ratings'!$B$22,IF(E8='Priority Ratings'!$C$23,'Priority Ratings'!$B$23,IF(E8='Priority Ratings'!$C$24,'Priority Ratings'!$B$24,IF(E8='Priority Ratings'!$C$25,'Priority Ratings'!$B$25,IF(E8='Priority Ratings'!$C$26,'Priority Ratings'!$B$26,IF(E8='Priority Ratings'!$C$27,'Priority Ratings'!$B$27,"No Rating")))))))</f>
        <v>5</v>
      </c>
      <c r="G8" s="104">
        <f t="shared" si="0"/>
        <v>0.17241379310344829</v>
      </c>
      <c r="H8" s="437" t="s">
        <v>56</v>
      </c>
      <c r="I8" s="447">
        <v>0</v>
      </c>
      <c r="J8" s="342"/>
      <c r="K8" s="434"/>
      <c r="L8" s="451">
        <f t="shared" si="1"/>
        <v>0</v>
      </c>
    </row>
    <row r="9" spans="1:12" s="336" customFormat="1" ht="38" thickBot="1" x14ac:dyDescent="0.4">
      <c r="A9" s="759"/>
      <c r="B9" s="329" t="s">
        <v>604</v>
      </c>
      <c r="C9" s="329" t="s">
        <v>605</v>
      </c>
      <c r="D9" s="329" t="s">
        <v>606</v>
      </c>
      <c r="E9" s="586" t="s">
        <v>55</v>
      </c>
      <c r="F9" s="587">
        <f>IF(E9='Priority Ratings'!$C$21,'Priority Ratings'!$B$21,IF(E9='Priority Ratings'!$C$22,'Priority Ratings'!$B$22,IF(E9='Priority Ratings'!$C$23,'Priority Ratings'!$B$23,IF(E9='Priority Ratings'!$C$24,'Priority Ratings'!$B$24,IF(E9='Priority Ratings'!$C$25,'Priority Ratings'!$B$25,IF(E9='Priority Ratings'!$C$26,'Priority Ratings'!$B$26,IF(E9='Priority Ratings'!$C$27,'Priority Ratings'!$B$27,"No Rating")))))))</f>
        <v>4</v>
      </c>
      <c r="G9" s="556">
        <f t="shared" si="0"/>
        <v>0.13793103448275862</v>
      </c>
      <c r="H9" s="492" t="s">
        <v>56</v>
      </c>
      <c r="I9" s="448">
        <v>0</v>
      </c>
      <c r="J9" s="345"/>
      <c r="K9" s="436"/>
      <c r="L9" s="494">
        <f t="shared" si="1"/>
        <v>0</v>
      </c>
    </row>
    <row r="10" spans="1:12" ht="14.5" thickBot="1" x14ac:dyDescent="0.4">
      <c r="B10" s="583"/>
      <c r="F10" s="504">
        <f>SUM(F4:F9)</f>
        <v>29</v>
      </c>
      <c r="G10" s="478">
        <f>SUM(G4:G9)</f>
        <v>1</v>
      </c>
      <c r="K10" s="504" t="s">
        <v>21</v>
      </c>
      <c r="L10" s="478">
        <f>SUM(L4:L9)</f>
        <v>0</v>
      </c>
    </row>
  </sheetData>
  <mergeCells count="3">
    <mergeCell ref="A4:A9"/>
    <mergeCell ref="I2:K2"/>
    <mergeCell ref="E2:H2"/>
  </mergeCells>
  <conditionalFormatting sqref="L4:AH9">
    <cfRule type="beginsWith" dxfId="559" priority="57" operator="beginsWith" text="6">
      <formula>LEFT(L4,LEN("6"))="6"</formula>
    </cfRule>
    <cfRule type="beginsWith" dxfId="558" priority="58" operator="beginsWith" text="5">
      <formula>LEFT(L4,LEN("5"))="5"</formula>
    </cfRule>
    <cfRule type="beginsWith" dxfId="557" priority="59" operator="beginsWith" text="4">
      <formula>LEFT(L4,LEN("4"))="4"</formula>
    </cfRule>
    <cfRule type="beginsWith" dxfId="556" priority="60" operator="beginsWith" text="3">
      <formula>LEFT(L4,LEN("3"))="3"</formula>
    </cfRule>
    <cfRule type="beginsWith" dxfId="555" priority="61" operator="beginsWith" text="2">
      <formula>LEFT(L4,LEN("2"))="2"</formula>
    </cfRule>
    <cfRule type="beginsWith" dxfId="554" priority="62" operator="beginsWith" text="1">
      <formula>LEFT(L4,LEN("1"))="1"</formula>
    </cfRule>
    <cfRule type="beginsWith" dxfId="553" priority="63" operator="beginsWith" text="0">
      <formula>LEFT(L4,LEN("0"))="0"</formula>
    </cfRule>
  </conditionalFormatting>
  <conditionalFormatting sqref="D3">
    <cfRule type="containsText" dxfId="552" priority="36" operator="containsText" text="6">
      <formula>NOT(ISERROR(SEARCH("6",D3)))</formula>
    </cfRule>
    <cfRule type="containsText" dxfId="551" priority="37" operator="containsText" text="5">
      <formula>NOT(ISERROR(SEARCH("5",D3)))</formula>
    </cfRule>
    <cfRule type="containsText" dxfId="550" priority="38" operator="containsText" text="4">
      <formula>NOT(ISERROR(SEARCH("4",D3)))</formula>
    </cfRule>
    <cfRule type="containsText" dxfId="549" priority="39" operator="containsText" text="3">
      <formula>NOT(ISERROR(SEARCH("3",D3)))</formula>
    </cfRule>
    <cfRule type="containsText" dxfId="548" priority="40" operator="containsText" text="2">
      <formula>NOT(ISERROR(SEARCH("2",D3)))</formula>
    </cfRule>
    <cfRule type="containsText" dxfId="547" priority="41" operator="containsText" text="1">
      <formula>NOT(ISERROR(SEARCH("1",D3)))</formula>
    </cfRule>
    <cfRule type="containsText" dxfId="546" priority="42" operator="containsText" text="0">
      <formula>NOT(ISERROR(SEARCH("0",D3)))</formula>
    </cfRule>
  </conditionalFormatting>
  <conditionalFormatting sqref="F4:G9">
    <cfRule type="beginsWith" dxfId="545" priority="15" operator="beginsWith" text="6">
      <formula>LEFT(F4,LEN("6"))="6"</formula>
    </cfRule>
    <cfRule type="beginsWith" dxfId="544" priority="16" operator="beginsWith" text="5">
      <formula>LEFT(F4,LEN("5"))="5"</formula>
    </cfRule>
    <cfRule type="beginsWith" dxfId="543" priority="17" operator="beginsWith" text="4">
      <formula>LEFT(F4,LEN("4"))="4"</formula>
    </cfRule>
    <cfRule type="beginsWith" dxfId="542" priority="18" operator="beginsWith" text="3">
      <formula>LEFT(F4,LEN("3"))="3"</formula>
    </cfRule>
    <cfRule type="beginsWith" dxfId="541" priority="19" operator="beginsWith" text="2">
      <formula>LEFT(F4,LEN("2"))="2"</formula>
    </cfRule>
    <cfRule type="beginsWith" dxfId="540" priority="20" operator="beginsWith" text="1">
      <formula>LEFT(F4,LEN("1"))="1"</formula>
    </cfRule>
    <cfRule type="beginsWith" dxfId="539" priority="21" operator="beginsWith" text="0">
      <formula>LEFT(F4,LEN("0"))="0"</formula>
    </cfRule>
  </conditionalFormatting>
  <conditionalFormatting sqref="E4:E9">
    <cfRule type="beginsWith" dxfId="538" priority="8" operator="beginsWith" text="6">
      <formula>LEFT(E4,LEN("6"))="6"</formula>
    </cfRule>
    <cfRule type="beginsWith" dxfId="537" priority="9" operator="beginsWith" text="5">
      <formula>LEFT(E4,LEN("5"))="5"</formula>
    </cfRule>
    <cfRule type="beginsWith" dxfId="536" priority="10" operator="beginsWith" text="4">
      <formula>LEFT(E4,LEN("4"))="4"</formula>
    </cfRule>
    <cfRule type="beginsWith" dxfId="535" priority="11" operator="beginsWith" text="3">
      <formula>LEFT(E4,LEN("3"))="3"</formula>
    </cfRule>
    <cfRule type="beginsWith" dxfId="534" priority="12" operator="beginsWith" text="2">
      <formula>LEFT(E4,LEN("2"))="2"</formula>
    </cfRule>
    <cfRule type="beginsWith" dxfId="533" priority="13" operator="beginsWith" text="1">
      <formula>LEFT(E4,LEN("1"))="1"</formula>
    </cfRule>
    <cfRule type="beginsWith" dxfId="532" priority="14" operator="beginsWith" text="0">
      <formula>LEFT(E4,LEN("0"))="0"</formula>
    </cfRule>
  </conditionalFormatting>
  <conditionalFormatting sqref="H4:H9">
    <cfRule type="beginsWith" dxfId="531" priority="1" operator="beginsWith" text="6">
      <formula>LEFT(H4,LEN("6"))="6"</formula>
    </cfRule>
    <cfRule type="beginsWith" dxfId="530" priority="2" operator="beginsWith" text="5">
      <formula>LEFT(H4,LEN("5"))="5"</formula>
    </cfRule>
    <cfRule type="beginsWith" dxfId="529" priority="3" operator="beginsWith" text="4">
      <formula>LEFT(H4,LEN("4"))="4"</formula>
    </cfRule>
    <cfRule type="beginsWith" dxfId="528" priority="4" operator="beginsWith" text="3">
      <formula>LEFT(H4,LEN("3"))="3"</formula>
    </cfRule>
    <cfRule type="beginsWith" dxfId="527" priority="5" operator="beginsWith" text="2">
      <formula>LEFT(H4,LEN("2"))="2"</formula>
    </cfRule>
    <cfRule type="beginsWith" dxfId="526" priority="6" operator="beginsWith" text="1">
      <formula>LEFT(H4,LEN("1"))="1"</formula>
    </cfRule>
    <cfRule type="beginsWith" dxfId="525" priority="7" operator="beginsWith" text="0">
      <formula>LEFT(H4,LEN("0"))="0"</formula>
    </cfRule>
  </conditionalFormatting>
  <dataValidations count="1">
    <dataValidation allowBlank="1" showInputMessage="1" showErrorMessage="1" promptTitle="Supplier Evidence" prompt="If the answer is fully comply or partially comply , then provide the actual document name(section, paragraph, page) /evidence and hyperlink to this column as proof" sqref="J4:J9" xr:uid="{00000000-0002-0000-1500-000000000000}"/>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1500-000001000000}">
          <x14:formula1>
            <xm:f>'Priority Ratings'!$C$21:$C$27</xm:f>
          </x14:formula1>
          <xm:sqref>E4:E9</xm:sqref>
        </x14:dataValidation>
        <x14:dataValidation type="list" showInputMessage="1" showErrorMessage="1" promptTitle="Supplier" prompt="Please make a selection from the list" xr:uid="{00000000-0002-0000-1500-000002000000}">
          <x14:formula1>
            <xm:f>'Priority Ratings'!$I$21:$I$23</xm:f>
          </x14:formula1>
          <xm:sqref>I4:I9</xm:sqref>
        </x14:dataValidation>
      </x14:dataValidations>
    </ext>
  </extLst>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M16"/>
  <sheetViews>
    <sheetView topLeftCell="F13" workbookViewId="0">
      <selection activeCell="K20" sqref="K20"/>
    </sheetView>
  </sheetViews>
  <sheetFormatPr defaultColWidth="9.1796875" defaultRowHeight="14" x14ac:dyDescent="0.3"/>
  <cols>
    <col min="1" max="1" width="6.54296875" style="302" customWidth="1"/>
    <col min="2" max="2" width="9.1796875" style="302"/>
    <col min="3" max="3" width="64.7265625" style="302" customWidth="1"/>
    <col min="4" max="4" width="6.26953125" style="300" customWidth="1"/>
    <col min="5" max="5" width="64.54296875" style="299" customWidth="1"/>
    <col min="6" max="6" width="17.453125" style="321" customWidth="1"/>
    <col min="7" max="7" width="11.26953125" style="321" customWidth="1"/>
    <col min="8" max="8" width="14.26953125" style="321" customWidth="1"/>
    <col min="9" max="9" width="38.54296875" style="321" customWidth="1"/>
    <col min="10" max="10" width="17" style="321" customWidth="1"/>
    <col min="11" max="11" width="23.7265625" style="302" customWidth="1"/>
    <col min="12" max="12" width="16.453125" style="302" customWidth="1"/>
    <col min="13" max="13" width="19.54296875" style="321" customWidth="1"/>
    <col min="14" max="16384" width="9.1796875" style="302"/>
  </cols>
  <sheetData>
    <row r="1" spans="1:13" ht="20.5" thickBot="1" x14ac:dyDescent="0.35">
      <c r="A1" s="298" t="s">
        <v>607</v>
      </c>
      <c r="E1" s="302"/>
      <c r="F1" s="336"/>
      <c r="G1" s="336"/>
      <c r="H1" s="336"/>
      <c r="I1" s="336"/>
      <c r="J1" s="336"/>
      <c r="M1" s="336"/>
    </row>
    <row r="2" spans="1:13" ht="20.5" thickBot="1" x14ac:dyDescent="0.35">
      <c r="A2" s="298"/>
      <c r="E2" s="302"/>
      <c r="F2" s="766" t="s">
        <v>1693</v>
      </c>
      <c r="G2" s="767"/>
      <c r="H2" s="767"/>
      <c r="I2" s="768"/>
      <c r="J2" s="763" t="s">
        <v>1692</v>
      </c>
      <c r="K2" s="764"/>
      <c r="L2" s="765"/>
      <c r="M2" s="336"/>
    </row>
    <row r="3" spans="1:13" s="358" customFormat="1" ht="51.5" thickBot="1" x14ac:dyDescent="0.4">
      <c r="A3" s="360" t="s">
        <v>308</v>
      </c>
      <c r="B3" s="348" t="s">
        <v>586</v>
      </c>
      <c r="C3" s="305" t="s">
        <v>310</v>
      </c>
      <c r="D3" s="306" t="s">
        <v>311</v>
      </c>
      <c r="E3" s="307" t="s">
        <v>312</v>
      </c>
      <c r="F3" s="485" t="s">
        <v>42</v>
      </c>
      <c r="G3" s="485" t="s">
        <v>43</v>
      </c>
      <c r="H3" s="485" t="s">
        <v>44</v>
      </c>
      <c r="I3" s="486" t="s">
        <v>45</v>
      </c>
      <c r="J3" s="325" t="s">
        <v>1688</v>
      </c>
      <c r="K3" s="310" t="s">
        <v>306</v>
      </c>
      <c r="L3" s="310" t="s">
        <v>587</v>
      </c>
      <c r="M3" s="496" t="s">
        <v>47</v>
      </c>
    </row>
    <row r="4" spans="1:13" s="336" customFormat="1" ht="50" x14ac:dyDescent="0.35">
      <c r="A4" s="760" t="s">
        <v>608</v>
      </c>
      <c r="B4" s="362" t="s">
        <v>609</v>
      </c>
      <c r="C4" s="363" t="s">
        <v>610</v>
      </c>
      <c r="D4" s="364">
        <v>5</v>
      </c>
      <c r="E4" s="311" t="s">
        <v>611</v>
      </c>
      <c r="F4" s="469" t="s">
        <v>53</v>
      </c>
      <c r="G4" s="470">
        <f>IF(F4='Priority Ratings'!$C$21,'Priority Ratings'!$B$21,IF(F4='Priority Ratings'!$C$22,'Priority Ratings'!$B$22,IF(F4='Priority Ratings'!$C$23,'Priority Ratings'!$B$23,IF(F4='Priority Ratings'!$C$24,'Priority Ratings'!$B$24,IF(F4='Priority Ratings'!$C$25,'Priority Ratings'!$B$25,IF(F4='Priority Ratings'!$C$26,'Priority Ratings'!$B$26,IF(F4='Priority Ratings'!$C$27,'Priority Ratings'!$B$27,"No Rating")))))))</f>
        <v>6</v>
      </c>
      <c r="H4" s="471">
        <f>G4/G$16</f>
        <v>0.11538461538461539</v>
      </c>
      <c r="I4" s="472" t="s">
        <v>64</v>
      </c>
      <c r="J4" s="445">
        <v>0</v>
      </c>
      <c r="K4" s="431"/>
      <c r="L4" s="432"/>
      <c r="M4" s="511">
        <f>J4*H4</f>
        <v>0</v>
      </c>
    </row>
    <row r="5" spans="1:13" s="336" customFormat="1" ht="37.5" x14ac:dyDescent="0.35">
      <c r="A5" s="761"/>
      <c r="B5" s="365" t="s">
        <v>612</v>
      </c>
      <c r="C5" s="366" t="s">
        <v>613</v>
      </c>
      <c r="D5" s="367">
        <v>4</v>
      </c>
      <c r="E5" s="315" t="s">
        <v>1670</v>
      </c>
      <c r="F5" s="428" t="s">
        <v>61</v>
      </c>
      <c r="G5" s="429">
        <f>IF(F5='Priority Ratings'!$C$21,'Priority Ratings'!$B$21,IF(F5='Priority Ratings'!$C$22,'Priority Ratings'!$B$22,IF(F5='Priority Ratings'!$C$23,'Priority Ratings'!$B$23,IF(F5='Priority Ratings'!$C$24,'Priority Ratings'!$B$24,IF(F5='Priority Ratings'!$C$25,'Priority Ratings'!$B$25,IF(F5='Priority Ratings'!$C$26,'Priority Ratings'!$B$26,IF(F5='Priority Ratings'!$C$27,'Priority Ratings'!$B$27,"No Rating")))))))</f>
        <v>5</v>
      </c>
      <c r="H5" s="104">
        <f t="shared" ref="H5:H15" si="0">G5/G$16</f>
        <v>9.6153846153846159E-2</v>
      </c>
      <c r="I5" s="437" t="s">
        <v>56</v>
      </c>
      <c r="J5" s="445">
        <v>0</v>
      </c>
      <c r="K5" s="431"/>
      <c r="L5" s="434"/>
      <c r="M5" s="439">
        <f t="shared" ref="M5:M15" si="1">J5*H5</f>
        <v>0</v>
      </c>
    </row>
    <row r="6" spans="1:13" s="336" customFormat="1" ht="37.5" x14ac:dyDescent="0.35">
      <c r="A6" s="761"/>
      <c r="B6" s="365" t="s">
        <v>614</v>
      </c>
      <c r="C6" s="366" t="s">
        <v>615</v>
      </c>
      <c r="D6" s="367">
        <v>4</v>
      </c>
      <c r="E6" s="315" t="s">
        <v>1671</v>
      </c>
      <c r="F6" s="428" t="s">
        <v>61</v>
      </c>
      <c r="G6" s="429">
        <f>IF(F6='Priority Ratings'!$C$21,'Priority Ratings'!$B$21,IF(F6='Priority Ratings'!$C$22,'Priority Ratings'!$B$22,IF(F6='Priority Ratings'!$C$23,'Priority Ratings'!$B$23,IF(F6='Priority Ratings'!$C$24,'Priority Ratings'!$B$24,IF(F6='Priority Ratings'!$C$25,'Priority Ratings'!$B$25,IF(F6='Priority Ratings'!$C$26,'Priority Ratings'!$B$26,IF(F6='Priority Ratings'!$C$27,'Priority Ratings'!$B$27,"No Rating")))))))</f>
        <v>5</v>
      </c>
      <c r="H6" s="104">
        <f t="shared" si="0"/>
        <v>9.6153846153846159E-2</v>
      </c>
      <c r="I6" s="437" t="s">
        <v>56</v>
      </c>
      <c r="J6" s="445">
        <v>0</v>
      </c>
      <c r="K6" s="431"/>
      <c r="L6" s="434"/>
      <c r="M6" s="439">
        <f t="shared" si="1"/>
        <v>0</v>
      </c>
    </row>
    <row r="7" spans="1:13" s="336" customFormat="1" ht="37.5" x14ac:dyDescent="0.35">
      <c r="A7" s="761"/>
      <c r="B7" s="365" t="s">
        <v>616</v>
      </c>
      <c r="C7" s="366" t="s">
        <v>617</v>
      </c>
      <c r="D7" s="367">
        <v>4</v>
      </c>
      <c r="E7" s="315" t="s">
        <v>618</v>
      </c>
      <c r="F7" s="428" t="s">
        <v>61</v>
      </c>
      <c r="G7" s="429">
        <f>IF(F7='Priority Ratings'!$C$21,'Priority Ratings'!$B$21,IF(F7='Priority Ratings'!$C$22,'Priority Ratings'!$B$22,IF(F7='Priority Ratings'!$C$23,'Priority Ratings'!$B$23,IF(F7='Priority Ratings'!$C$24,'Priority Ratings'!$B$24,IF(F7='Priority Ratings'!$C$25,'Priority Ratings'!$B$25,IF(F7='Priority Ratings'!$C$26,'Priority Ratings'!$B$26,IF(F7='Priority Ratings'!$C$27,'Priority Ratings'!$B$27,"No Rating")))))))</f>
        <v>5</v>
      </c>
      <c r="H7" s="104">
        <f t="shared" si="0"/>
        <v>9.6153846153846159E-2</v>
      </c>
      <c r="I7" s="437" t="s">
        <v>56</v>
      </c>
      <c r="J7" s="445">
        <v>0</v>
      </c>
      <c r="K7" s="431"/>
      <c r="L7" s="434"/>
      <c r="M7" s="439">
        <f t="shared" si="1"/>
        <v>0</v>
      </c>
    </row>
    <row r="8" spans="1:13" s="336" customFormat="1" ht="37.5" x14ac:dyDescent="0.35">
      <c r="A8" s="761"/>
      <c r="B8" s="365" t="s">
        <v>619</v>
      </c>
      <c r="C8" s="366" t="s">
        <v>620</v>
      </c>
      <c r="D8" s="367">
        <v>3</v>
      </c>
      <c r="E8" s="315" t="s">
        <v>621</v>
      </c>
      <c r="F8" s="428" t="s">
        <v>55</v>
      </c>
      <c r="G8" s="429">
        <f>IF(F8='Priority Ratings'!$C$21,'Priority Ratings'!$B$21,IF(F8='Priority Ratings'!$C$22,'Priority Ratings'!$B$22,IF(F8='Priority Ratings'!$C$23,'Priority Ratings'!$B$23,IF(F8='Priority Ratings'!$C$24,'Priority Ratings'!$B$24,IF(F8='Priority Ratings'!$C$25,'Priority Ratings'!$B$25,IF(F8='Priority Ratings'!$C$26,'Priority Ratings'!$B$26,IF(F8='Priority Ratings'!$C$27,'Priority Ratings'!$B$27,"No Rating")))))))</f>
        <v>4</v>
      </c>
      <c r="H8" s="104">
        <f t="shared" si="0"/>
        <v>7.6923076923076927E-2</v>
      </c>
      <c r="I8" s="437" t="s">
        <v>56</v>
      </c>
      <c r="J8" s="445">
        <v>0</v>
      </c>
      <c r="K8" s="431"/>
      <c r="L8" s="434"/>
      <c r="M8" s="439">
        <f t="shared" si="1"/>
        <v>0</v>
      </c>
    </row>
    <row r="9" spans="1:13" s="336" customFormat="1" ht="37.5" x14ac:dyDescent="0.35">
      <c r="A9" s="761"/>
      <c r="B9" s="365" t="s">
        <v>622</v>
      </c>
      <c r="C9" s="366" t="s">
        <v>623</v>
      </c>
      <c r="D9" s="367">
        <v>4</v>
      </c>
      <c r="E9" s="315" t="s">
        <v>624</v>
      </c>
      <c r="F9" s="428" t="s">
        <v>55</v>
      </c>
      <c r="G9" s="429">
        <f>IF(F9='Priority Ratings'!$C$21,'Priority Ratings'!$B$21,IF(F9='Priority Ratings'!$C$22,'Priority Ratings'!$B$22,IF(F9='Priority Ratings'!$C$23,'Priority Ratings'!$B$23,IF(F9='Priority Ratings'!$C$24,'Priority Ratings'!$B$24,IF(F9='Priority Ratings'!$C$25,'Priority Ratings'!$B$25,IF(F9='Priority Ratings'!$C$26,'Priority Ratings'!$B$26,IF(F9='Priority Ratings'!$C$27,'Priority Ratings'!$B$27,"No Rating")))))))</f>
        <v>4</v>
      </c>
      <c r="H9" s="104">
        <f t="shared" si="0"/>
        <v>7.6923076923076927E-2</v>
      </c>
      <c r="I9" s="437" t="s">
        <v>56</v>
      </c>
      <c r="J9" s="445">
        <v>0</v>
      </c>
      <c r="K9" s="431"/>
      <c r="L9" s="434"/>
      <c r="M9" s="440">
        <f t="shared" si="1"/>
        <v>0</v>
      </c>
    </row>
    <row r="10" spans="1:13" s="336" customFormat="1" ht="133.5" customHeight="1" x14ac:dyDescent="0.35">
      <c r="A10" s="761"/>
      <c r="B10" s="365" t="s">
        <v>625</v>
      </c>
      <c r="C10" s="366" t="s">
        <v>626</v>
      </c>
      <c r="D10" s="367">
        <v>4</v>
      </c>
      <c r="E10" s="315" t="s">
        <v>627</v>
      </c>
      <c r="F10" s="428" t="s">
        <v>55</v>
      </c>
      <c r="G10" s="429">
        <f>IF(F10='Priority Ratings'!$C$21,'Priority Ratings'!$B$21,IF(F10='Priority Ratings'!$C$22,'Priority Ratings'!$B$22,IF(F10='Priority Ratings'!$C$23,'Priority Ratings'!$B$23,IF(F10='Priority Ratings'!$C$24,'Priority Ratings'!$B$24,IF(F10='Priority Ratings'!$C$25,'Priority Ratings'!$B$25,IF(F10='Priority Ratings'!$C$26,'Priority Ratings'!$B$26,IF(F10='Priority Ratings'!$C$27,'Priority Ratings'!$B$27,"No Rating")))))))</f>
        <v>4</v>
      </c>
      <c r="H10" s="104">
        <f t="shared" si="0"/>
        <v>7.6923076923076927E-2</v>
      </c>
      <c r="I10" s="437" t="s">
        <v>56</v>
      </c>
      <c r="J10" s="445">
        <v>0</v>
      </c>
      <c r="K10" s="431"/>
      <c r="L10" s="434"/>
      <c r="M10" s="440">
        <f t="shared" si="1"/>
        <v>0</v>
      </c>
    </row>
    <row r="11" spans="1:13" s="336" customFormat="1" ht="310.5" x14ac:dyDescent="0.35">
      <c r="A11" s="761"/>
      <c r="B11" s="365" t="s">
        <v>628</v>
      </c>
      <c r="C11" s="366" t="s">
        <v>629</v>
      </c>
      <c r="D11" s="367">
        <v>3</v>
      </c>
      <c r="E11" s="315" t="s">
        <v>630</v>
      </c>
      <c r="F11" s="428" t="s">
        <v>63</v>
      </c>
      <c r="G11" s="429">
        <f>IF(F11='Priority Ratings'!$C$21,'Priority Ratings'!$B$21,IF(F11='Priority Ratings'!$C$22,'Priority Ratings'!$B$22,IF(F11='Priority Ratings'!$C$23,'Priority Ratings'!$B$23,IF(F11='Priority Ratings'!$C$24,'Priority Ratings'!$B$24,IF(F11='Priority Ratings'!$C$25,'Priority Ratings'!$B$25,IF(F11='Priority Ratings'!$C$26,'Priority Ratings'!$B$26,IF(F11='Priority Ratings'!$C$27,'Priority Ratings'!$B$27,"No Rating")))))))</f>
        <v>3</v>
      </c>
      <c r="H11" s="104">
        <f t="shared" si="0"/>
        <v>5.7692307692307696E-2</v>
      </c>
      <c r="I11" s="437" t="s">
        <v>56</v>
      </c>
      <c r="J11" s="445">
        <v>0</v>
      </c>
      <c r="K11" s="431"/>
      <c r="L11" s="434"/>
      <c r="M11" s="440">
        <f t="shared" si="1"/>
        <v>0</v>
      </c>
    </row>
    <row r="12" spans="1:13" s="336" customFormat="1" ht="37.5" x14ac:dyDescent="0.35">
      <c r="A12" s="761"/>
      <c r="B12" s="365" t="s">
        <v>631</v>
      </c>
      <c r="C12" s="366" t="s">
        <v>632</v>
      </c>
      <c r="D12" s="367">
        <v>5</v>
      </c>
      <c r="E12" s="366" t="s">
        <v>1672</v>
      </c>
      <c r="F12" s="428" t="s">
        <v>55</v>
      </c>
      <c r="G12" s="429">
        <f>IF(F12='Priority Ratings'!$C$21,'Priority Ratings'!$B$21,IF(F12='Priority Ratings'!$C$22,'Priority Ratings'!$B$22,IF(F12='Priority Ratings'!$C$23,'Priority Ratings'!$B$23,IF(F12='Priority Ratings'!$C$24,'Priority Ratings'!$B$24,IF(F12='Priority Ratings'!$C$25,'Priority Ratings'!$B$25,IF(F12='Priority Ratings'!$C$26,'Priority Ratings'!$B$26,IF(F12='Priority Ratings'!$C$27,'Priority Ratings'!$B$27,"No Rating")))))))</f>
        <v>4</v>
      </c>
      <c r="H12" s="104">
        <f t="shared" si="0"/>
        <v>7.6923076923076927E-2</v>
      </c>
      <c r="I12" s="437" t="s">
        <v>56</v>
      </c>
      <c r="J12" s="445">
        <v>0</v>
      </c>
      <c r="K12" s="431"/>
      <c r="L12" s="434"/>
      <c r="M12" s="440">
        <f t="shared" si="1"/>
        <v>0</v>
      </c>
    </row>
    <row r="13" spans="1:13" s="336" customFormat="1" ht="37.5" x14ac:dyDescent="0.35">
      <c r="A13" s="761"/>
      <c r="B13" s="365" t="s">
        <v>633</v>
      </c>
      <c r="C13" s="366" t="s">
        <v>634</v>
      </c>
      <c r="D13" s="367">
        <v>5</v>
      </c>
      <c r="E13" s="366" t="s">
        <v>635</v>
      </c>
      <c r="F13" s="428" t="s">
        <v>55</v>
      </c>
      <c r="G13" s="429">
        <f>IF(F13='Priority Ratings'!$C$21,'Priority Ratings'!$B$21,IF(F13='Priority Ratings'!$C$22,'Priority Ratings'!$B$22,IF(F13='Priority Ratings'!$C$23,'Priority Ratings'!$B$23,IF(F13='Priority Ratings'!$C$24,'Priority Ratings'!$B$24,IF(F13='Priority Ratings'!$C$25,'Priority Ratings'!$B$25,IF(F13='Priority Ratings'!$C$26,'Priority Ratings'!$B$26,IF(F13='Priority Ratings'!$C$27,'Priority Ratings'!$B$27,"No Rating")))))))</f>
        <v>4</v>
      </c>
      <c r="H13" s="104">
        <f t="shared" si="0"/>
        <v>7.6923076923076927E-2</v>
      </c>
      <c r="I13" s="437" t="s">
        <v>56</v>
      </c>
      <c r="J13" s="445">
        <v>0</v>
      </c>
      <c r="K13" s="431"/>
      <c r="L13" s="434"/>
      <c r="M13" s="440">
        <f t="shared" si="1"/>
        <v>0</v>
      </c>
    </row>
    <row r="14" spans="1:13" s="336" customFormat="1" ht="37.5" x14ac:dyDescent="0.35">
      <c r="A14" s="761"/>
      <c r="B14" s="365" t="s">
        <v>636</v>
      </c>
      <c r="C14" s="366" t="s">
        <v>637</v>
      </c>
      <c r="D14" s="367">
        <v>5</v>
      </c>
      <c r="E14" s="315" t="s">
        <v>638</v>
      </c>
      <c r="F14" s="428" t="s">
        <v>55</v>
      </c>
      <c r="G14" s="429">
        <f>IF(F14='Priority Ratings'!$C$21,'Priority Ratings'!$B$21,IF(F14='Priority Ratings'!$C$22,'Priority Ratings'!$B$22,IF(F14='Priority Ratings'!$C$23,'Priority Ratings'!$B$23,IF(F14='Priority Ratings'!$C$24,'Priority Ratings'!$B$24,IF(F14='Priority Ratings'!$C$25,'Priority Ratings'!$B$25,IF(F14='Priority Ratings'!$C$26,'Priority Ratings'!$B$26,IF(F14='Priority Ratings'!$C$27,'Priority Ratings'!$B$27,"No Rating")))))))</f>
        <v>4</v>
      </c>
      <c r="H14" s="104">
        <f t="shared" si="0"/>
        <v>7.6923076923076927E-2</v>
      </c>
      <c r="I14" s="437" t="s">
        <v>56</v>
      </c>
      <c r="J14" s="445">
        <v>0</v>
      </c>
      <c r="K14" s="431"/>
      <c r="L14" s="434"/>
      <c r="M14" s="440">
        <f t="shared" si="1"/>
        <v>0</v>
      </c>
    </row>
    <row r="15" spans="1:13" s="336" customFormat="1" ht="38" thickBot="1" x14ac:dyDescent="0.4">
      <c r="A15" s="762"/>
      <c r="B15" s="368" t="s">
        <v>639</v>
      </c>
      <c r="C15" s="369" t="s">
        <v>640</v>
      </c>
      <c r="D15" s="370">
        <v>5</v>
      </c>
      <c r="E15" s="418" t="s">
        <v>641</v>
      </c>
      <c r="F15" s="489" t="s">
        <v>55</v>
      </c>
      <c r="G15" s="490">
        <f>IF(F15='Priority Ratings'!$C$21,'Priority Ratings'!$B$21,IF(F15='Priority Ratings'!$C$22,'Priority Ratings'!$B$22,IF(F15='Priority Ratings'!$C$23,'Priority Ratings'!$B$23,IF(F15='Priority Ratings'!$C$24,'Priority Ratings'!$B$24,IF(F15='Priority Ratings'!$C$25,'Priority Ratings'!$B$25,IF(F15='Priority Ratings'!$C$26,'Priority Ratings'!$B$26,IF(F15='Priority Ratings'!$C$27,'Priority Ratings'!$B$27,"No Rating")))))))</f>
        <v>4</v>
      </c>
      <c r="H15" s="556">
        <f t="shared" si="0"/>
        <v>7.6923076923076927E-2</v>
      </c>
      <c r="I15" s="492" t="s">
        <v>56</v>
      </c>
      <c r="J15" s="446">
        <v>0</v>
      </c>
      <c r="K15" s="442"/>
      <c r="L15" s="436"/>
      <c r="M15" s="441">
        <f t="shared" si="1"/>
        <v>0</v>
      </c>
    </row>
    <row r="16" spans="1:13" ht="14.5" thickBot="1" x14ac:dyDescent="0.35">
      <c r="B16" s="583"/>
      <c r="G16" s="504">
        <f>SUM(G4:G15)</f>
        <v>52</v>
      </c>
      <c r="H16" s="478">
        <f>SUM(H4:H15)</f>
        <v>0.99999999999999978</v>
      </c>
      <c r="L16" s="567" t="s">
        <v>21</v>
      </c>
      <c r="M16" s="495">
        <f>SUM(M4:M15)</f>
        <v>0</v>
      </c>
    </row>
  </sheetData>
  <mergeCells count="3">
    <mergeCell ref="A4:A15"/>
    <mergeCell ref="J2:L2"/>
    <mergeCell ref="F2:I2"/>
  </mergeCells>
  <conditionalFormatting sqref="D1:D1048576">
    <cfRule type="containsText" dxfId="524" priority="50" operator="containsText" text="6">
      <formula>NOT(ISERROR(SEARCH("6",D1)))</formula>
    </cfRule>
    <cfRule type="containsText" dxfId="523" priority="51" operator="containsText" text="5">
      <formula>NOT(ISERROR(SEARCH("5",D1)))</formula>
    </cfRule>
    <cfRule type="containsText" dxfId="522" priority="52" operator="containsText" text="4">
      <formula>NOT(ISERROR(SEARCH("4",D1)))</formula>
    </cfRule>
    <cfRule type="containsText" dxfId="521" priority="53" operator="containsText" text="3">
      <formula>NOT(ISERROR(SEARCH("3",D1)))</formula>
    </cfRule>
    <cfRule type="containsText" dxfId="520" priority="54" operator="containsText" text="2">
      <formula>NOT(ISERROR(SEARCH("2",D1)))</formula>
    </cfRule>
    <cfRule type="containsText" dxfId="519" priority="55" operator="containsText" text="1">
      <formula>NOT(ISERROR(SEARCH("1",D1)))</formula>
    </cfRule>
    <cfRule type="containsText" dxfId="518" priority="56" operator="containsText" text="0">
      <formula>NOT(ISERROR(SEARCH("0",D1)))</formula>
    </cfRule>
  </conditionalFormatting>
  <conditionalFormatting sqref="E3">
    <cfRule type="containsText" dxfId="517" priority="43" operator="containsText" text="6">
      <formula>NOT(ISERROR(SEARCH("6",E3)))</formula>
    </cfRule>
    <cfRule type="containsText" dxfId="516" priority="44" operator="containsText" text="5">
      <formula>NOT(ISERROR(SEARCH("5",E3)))</formula>
    </cfRule>
    <cfRule type="containsText" dxfId="515" priority="45" operator="containsText" text="4">
      <formula>NOT(ISERROR(SEARCH("4",E3)))</formula>
    </cfRule>
    <cfRule type="containsText" dxfId="514" priority="46" operator="containsText" text="3">
      <formula>NOT(ISERROR(SEARCH("3",E3)))</formula>
    </cfRule>
    <cfRule type="containsText" dxfId="513" priority="47" operator="containsText" text="2">
      <formula>NOT(ISERROR(SEARCH("2",E3)))</formula>
    </cfRule>
    <cfRule type="containsText" dxfId="512" priority="48" operator="containsText" text="1">
      <formula>NOT(ISERROR(SEARCH("1",E3)))</formula>
    </cfRule>
    <cfRule type="containsText" dxfId="511" priority="49" operator="containsText" text="0">
      <formula>NOT(ISERROR(SEARCH("0",E3)))</formula>
    </cfRule>
  </conditionalFormatting>
  <conditionalFormatting sqref="G4:H15">
    <cfRule type="beginsWith" dxfId="510" priority="22" operator="beginsWith" text="6">
      <formula>LEFT(G4,LEN("6"))="6"</formula>
    </cfRule>
    <cfRule type="beginsWith" dxfId="509" priority="23" operator="beginsWith" text="5">
      <formula>LEFT(G4,LEN("5"))="5"</formula>
    </cfRule>
    <cfRule type="beginsWith" dxfId="508" priority="24" operator="beginsWith" text="4">
      <formula>LEFT(G4,LEN("4"))="4"</formula>
    </cfRule>
    <cfRule type="beginsWith" dxfId="507" priority="25" operator="beginsWith" text="3">
      <formula>LEFT(G4,LEN("3"))="3"</formula>
    </cfRule>
    <cfRule type="beginsWith" dxfId="506" priority="26" operator="beginsWith" text="2">
      <formula>LEFT(G4,LEN("2"))="2"</formula>
    </cfRule>
    <cfRule type="beginsWith" dxfId="505" priority="27" operator="beginsWith" text="1">
      <formula>LEFT(G4,LEN("1"))="1"</formula>
    </cfRule>
    <cfRule type="beginsWith" dxfId="504" priority="28" operator="beginsWith" text="0">
      <formula>LEFT(G4,LEN("0"))="0"</formula>
    </cfRule>
  </conditionalFormatting>
  <conditionalFormatting sqref="F4:F15">
    <cfRule type="beginsWith" dxfId="503" priority="15" operator="beginsWith" text="6">
      <formula>LEFT(F4,LEN("6"))="6"</formula>
    </cfRule>
    <cfRule type="beginsWith" dxfId="502" priority="16" operator="beginsWith" text="5">
      <formula>LEFT(F4,LEN("5"))="5"</formula>
    </cfRule>
    <cfRule type="beginsWith" dxfId="501" priority="17" operator="beginsWith" text="4">
      <formula>LEFT(F4,LEN("4"))="4"</formula>
    </cfRule>
    <cfRule type="beginsWith" dxfId="500" priority="18" operator="beginsWith" text="3">
      <formula>LEFT(F4,LEN("3"))="3"</formula>
    </cfRule>
    <cfRule type="beginsWith" dxfId="499" priority="19" operator="beginsWith" text="2">
      <formula>LEFT(F4,LEN("2"))="2"</formula>
    </cfRule>
    <cfRule type="beginsWith" dxfId="498" priority="20" operator="beginsWith" text="1">
      <formula>LEFT(F4,LEN("1"))="1"</formula>
    </cfRule>
    <cfRule type="beginsWith" dxfId="497" priority="21" operator="beginsWith" text="0">
      <formula>LEFT(F4,LEN("0"))="0"</formula>
    </cfRule>
  </conditionalFormatting>
  <conditionalFormatting sqref="I4:I15">
    <cfRule type="beginsWith" dxfId="496" priority="8" operator="beginsWith" text="6">
      <formula>LEFT(I4,LEN("6"))="6"</formula>
    </cfRule>
    <cfRule type="beginsWith" dxfId="495" priority="9" operator="beginsWith" text="5">
      <formula>LEFT(I4,LEN("5"))="5"</formula>
    </cfRule>
    <cfRule type="beginsWith" dxfId="494" priority="10" operator="beginsWith" text="4">
      <formula>LEFT(I4,LEN("4"))="4"</formula>
    </cfRule>
    <cfRule type="beginsWith" dxfId="493" priority="11" operator="beginsWith" text="3">
      <formula>LEFT(I4,LEN("3"))="3"</formula>
    </cfRule>
    <cfRule type="beginsWith" dxfId="492" priority="12" operator="beginsWith" text="2">
      <formula>LEFT(I4,LEN("2"))="2"</formula>
    </cfRule>
    <cfRule type="beginsWith" dxfId="491" priority="13" operator="beginsWith" text="1">
      <formula>LEFT(I4,LEN("1"))="1"</formula>
    </cfRule>
    <cfRule type="beginsWith" dxfId="490" priority="14" operator="beginsWith" text="0">
      <formula>LEFT(I4,LEN("0"))="0"</formula>
    </cfRule>
  </conditionalFormatting>
  <conditionalFormatting sqref="M4:M15">
    <cfRule type="beginsWith" dxfId="489" priority="1" operator="beginsWith" text="6">
      <formula>LEFT(M4,LEN("6"))="6"</formula>
    </cfRule>
    <cfRule type="beginsWith" dxfId="488" priority="2" operator="beginsWith" text="5">
      <formula>LEFT(M4,LEN("5"))="5"</formula>
    </cfRule>
    <cfRule type="beginsWith" dxfId="487" priority="3" operator="beginsWith" text="4">
      <formula>LEFT(M4,LEN("4"))="4"</formula>
    </cfRule>
    <cfRule type="beginsWith" dxfId="486" priority="4" operator="beginsWith" text="3">
      <formula>LEFT(M4,LEN("3"))="3"</formula>
    </cfRule>
    <cfRule type="beginsWith" dxfId="485" priority="5" operator="beginsWith" text="2">
      <formula>LEFT(M4,LEN("2"))="2"</formula>
    </cfRule>
    <cfRule type="beginsWith" dxfId="484" priority="6" operator="beginsWith" text="1">
      <formula>LEFT(M4,LEN("1"))="1"</formula>
    </cfRule>
    <cfRule type="beginsWith" dxfId="483" priority="7" operator="beginsWith" text="0">
      <formula>LEFT(M4,LEN("0"))="0"</formula>
    </cfRule>
  </conditionalFormatting>
  <dataValidations count="1">
    <dataValidation allowBlank="1" showInputMessage="1" showErrorMessage="1" promptTitle="Supplier Evidence" prompt="If the answer is fully comply or partially comply , then provide the actual document name(section, paragraph, page) /evidence and hyperlink to this column as proof" sqref="K4:K15" xr:uid="{00000000-0002-0000-1600-000000000000}"/>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showInputMessage="1" showErrorMessage="1" promptTitle="Supplier" prompt="Please make a selection from the list" xr:uid="{00000000-0002-0000-1600-000001000000}">
          <x14:formula1>
            <xm:f>'Priority Ratings'!$I$21:$I$23</xm:f>
          </x14:formula1>
          <xm:sqref>J4:J15</xm:sqref>
        </x14:dataValidation>
        <x14:dataValidation type="list" allowBlank="1" showInputMessage="1" showErrorMessage="1" xr:uid="{00000000-0002-0000-1600-000002000000}">
          <x14:formula1>
            <xm:f>'Priority Ratings'!$C$21:$C$27</xm:f>
          </x14:formula1>
          <xm:sqref>F4:F15</xm:sqref>
        </x14:dataValidation>
      </x14:dataValidations>
    </ext>
  </extLst>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M30"/>
  <sheetViews>
    <sheetView topLeftCell="E10" workbookViewId="0">
      <selection activeCell="L14" sqref="L14"/>
    </sheetView>
  </sheetViews>
  <sheetFormatPr defaultRowHeight="14.5" x14ac:dyDescent="0.35"/>
  <cols>
    <col min="1" max="1" width="7.7265625" customWidth="1"/>
    <col min="3" max="3" width="64.7265625" customWidth="1"/>
    <col min="4" max="4" width="52.54296875" style="302" customWidth="1"/>
    <col min="5" max="5" width="17.453125" style="321" customWidth="1"/>
    <col min="6" max="6" width="11.26953125" style="321" customWidth="1"/>
    <col min="7" max="7" width="14.26953125" style="321" customWidth="1"/>
    <col min="8" max="8" width="38.54296875" style="321" customWidth="1"/>
    <col min="9" max="9" width="17.1796875" style="302" customWidth="1"/>
    <col min="10" max="10" width="24.81640625" customWidth="1"/>
    <col min="11" max="11" width="14.54296875" customWidth="1"/>
    <col min="12" max="12" width="19.54296875" style="321" customWidth="1"/>
  </cols>
  <sheetData>
    <row r="1" spans="1:13" ht="20.5" thickBot="1" x14ac:dyDescent="0.4">
      <c r="A1" s="298" t="s">
        <v>642</v>
      </c>
      <c r="E1" s="336"/>
      <c r="F1" s="336"/>
      <c r="G1" s="336"/>
      <c r="H1" s="336"/>
      <c r="L1" s="336"/>
    </row>
    <row r="2" spans="1:13" ht="20.5" thickBot="1" x14ac:dyDescent="0.45">
      <c r="A2" s="298"/>
      <c r="E2" s="739" t="s">
        <v>1693</v>
      </c>
      <c r="F2" s="740"/>
      <c r="G2" s="740"/>
      <c r="H2" s="741"/>
      <c r="I2" s="772" t="s">
        <v>1692</v>
      </c>
      <c r="J2" s="773"/>
      <c r="K2" s="774"/>
      <c r="L2" s="336"/>
    </row>
    <row r="3" spans="1:13" s="299" customFormat="1" ht="51.5" thickBot="1" x14ac:dyDescent="0.3">
      <c r="A3" s="371" t="s">
        <v>308</v>
      </c>
      <c r="B3" s="372" t="s">
        <v>586</v>
      </c>
      <c r="C3" s="373" t="s">
        <v>310</v>
      </c>
      <c r="D3" s="307" t="s">
        <v>312</v>
      </c>
      <c r="E3" s="485" t="s">
        <v>42</v>
      </c>
      <c r="F3" s="485" t="s">
        <v>43</v>
      </c>
      <c r="G3" s="485" t="s">
        <v>44</v>
      </c>
      <c r="H3" s="486" t="s">
        <v>45</v>
      </c>
      <c r="I3" s="309" t="s">
        <v>305</v>
      </c>
      <c r="J3" s="309" t="s">
        <v>306</v>
      </c>
      <c r="K3" s="308" t="s">
        <v>587</v>
      </c>
      <c r="L3" s="487" t="s">
        <v>47</v>
      </c>
    </row>
    <row r="4" spans="1:13" ht="50" x14ac:dyDescent="0.35">
      <c r="A4" s="769" t="s">
        <v>642</v>
      </c>
      <c r="B4" s="374" t="s">
        <v>643</v>
      </c>
      <c r="C4" s="351" t="s">
        <v>644</v>
      </c>
      <c r="D4" s="351" t="s">
        <v>645</v>
      </c>
      <c r="E4" s="469" t="s">
        <v>53</v>
      </c>
      <c r="F4" s="470">
        <f>IF(E4='Priority Ratings'!$C$21,'Priority Ratings'!$B$21,IF(E4='Priority Ratings'!$C$22,'Priority Ratings'!$B$22,IF(E4='Priority Ratings'!$C$23,'Priority Ratings'!$B$23,IF(E4='Priority Ratings'!$C$24,'Priority Ratings'!$B$24,IF(E4='Priority Ratings'!$C$25,'Priority Ratings'!$B$25,IF(E4='Priority Ratings'!$C$26,'Priority Ratings'!$B$26,IF(E4='Priority Ratings'!$C$27,'Priority Ratings'!$B$27,"No Rating")))))))</f>
        <v>6</v>
      </c>
      <c r="G4" s="471">
        <f>F4/F$14</f>
        <v>0.10714285714285714</v>
      </c>
      <c r="H4" s="472" t="s">
        <v>64</v>
      </c>
      <c r="I4" s="482">
        <v>0</v>
      </c>
      <c r="J4" s="483"/>
      <c r="K4" s="474"/>
      <c r="L4" s="484">
        <f>I4*G4</f>
        <v>0</v>
      </c>
      <c r="M4" s="463"/>
    </row>
    <row r="5" spans="1:13" ht="37.5" x14ac:dyDescent="0.35">
      <c r="A5" s="770"/>
      <c r="B5" s="340" t="s">
        <v>646</v>
      </c>
      <c r="C5" s="328" t="s">
        <v>647</v>
      </c>
      <c r="D5" s="328" t="s">
        <v>648</v>
      </c>
      <c r="E5" s="428" t="s">
        <v>61</v>
      </c>
      <c r="F5" s="429">
        <f>IF(E5='Priority Ratings'!$C$21,'Priority Ratings'!$B$21,IF(E5='Priority Ratings'!$C$22,'Priority Ratings'!$B$22,IF(E5='Priority Ratings'!$C$23,'Priority Ratings'!$B$23,IF(E5='Priority Ratings'!$C$24,'Priority Ratings'!$B$24,IF(E5='Priority Ratings'!$C$25,'Priority Ratings'!$B$25,IF(E5='Priority Ratings'!$C$26,'Priority Ratings'!$B$26,IF(E5='Priority Ratings'!$C$27,'Priority Ratings'!$B$27,"No Rating")))))))</f>
        <v>5</v>
      </c>
      <c r="G5" s="438">
        <f t="shared" ref="G5:G13" si="0">F5/F$14</f>
        <v>8.9285714285714288E-2</v>
      </c>
      <c r="H5" s="437" t="s">
        <v>56</v>
      </c>
      <c r="I5" s="447">
        <v>0</v>
      </c>
      <c r="J5" s="480"/>
      <c r="K5" s="461"/>
      <c r="L5" s="451">
        <f t="shared" ref="L5:L13" si="1">I5*G5</f>
        <v>0</v>
      </c>
    </row>
    <row r="6" spans="1:13" ht="37.5" x14ac:dyDescent="0.35">
      <c r="A6" s="770"/>
      <c r="B6" s="340" t="s">
        <v>649</v>
      </c>
      <c r="C6" s="328" t="s">
        <v>650</v>
      </c>
      <c r="D6" s="328" t="s">
        <v>651</v>
      </c>
      <c r="E6" s="428" t="s">
        <v>61</v>
      </c>
      <c r="F6" s="429">
        <f>IF(E6='Priority Ratings'!$C$21,'Priority Ratings'!$B$21,IF(E6='Priority Ratings'!$C$22,'Priority Ratings'!$B$22,IF(E6='Priority Ratings'!$C$23,'Priority Ratings'!$B$23,IF(E6='Priority Ratings'!$C$24,'Priority Ratings'!$B$24,IF(E6='Priority Ratings'!$C$25,'Priority Ratings'!$B$25,IF(E6='Priority Ratings'!$C$26,'Priority Ratings'!$B$26,IF(E6='Priority Ratings'!$C$27,'Priority Ratings'!$B$27,"No Rating")))))))</f>
        <v>5</v>
      </c>
      <c r="G6" s="438">
        <f t="shared" si="0"/>
        <v>8.9285714285714288E-2</v>
      </c>
      <c r="H6" s="437" t="s">
        <v>56</v>
      </c>
      <c r="I6" s="447">
        <v>0</v>
      </c>
      <c r="J6" s="480"/>
      <c r="K6" s="461"/>
      <c r="L6" s="451">
        <f t="shared" si="1"/>
        <v>0</v>
      </c>
    </row>
    <row r="7" spans="1:13" ht="37.5" x14ac:dyDescent="0.35">
      <c r="A7" s="770"/>
      <c r="B7" s="340" t="s">
        <v>652</v>
      </c>
      <c r="C7" s="328" t="s">
        <v>653</v>
      </c>
      <c r="D7" s="328" t="s">
        <v>1673</v>
      </c>
      <c r="E7" s="428" t="s">
        <v>53</v>
      </c>
      <c r="F7" s="429">
        <f>IF(E7='Priority Ratings'!$C$21,'Priority Ratings'!$B$21,IF(E7='Priority Ratings'!$C$22,'Priority Ratings'!$B$22,IF(E7='Priority Ratings'!$C$23,'Priority Ratings'!$B$23,IF(E7='Priority Ratings'!$C$24,'Priority Ratings'!$B$24,IF(E7='Priority Ratings'!$C$25,'Priority Ratings'!$B$25,IF(E7='Priority Ratings'!$C$26,'Priority Ratings'!$B$26,IF(E7='Priority Ratings'!$C$27,'Priority Ratings'!$B$27,"No Rating")))))))</f>
        <v>6</v>
      </c>
      <c r="G7" s="438">
        <f t="shared" si="0"/>
        <v>0.10714285714285714</v>
      </c>
      <c r="H7" s="437" t="s">
        <v>56</v>
      </c>
      <c r="I7" s="447">
        <v>0</v>
      </c>
      <c r="J7" s="480"/>
      <c r="K7" s="461"/>
      <c r="L7" s="451">
        <f t="shared" si="1"/>
        <v>0</v>
      </c>
    </row>
    <row r="8" spans="1:13" ht="37.5" x14ac:dyDescent="0.35">
      <c r="A8" s="770"/>
      <c r="B8" s="340" t="s">
        <v>654</v>
      </c>
      <c r="C8" s="328" t="s">
        <v>655</v>
      </c>
      <c r="D8" s="328" t="s">
        <v>656</v>
      </c>
      <c r="E8" s="428" t="s">
        <v>53</v>
      </c>
      <c r="F8" s="429">
        <f>IF(E8='Priority Ratings'!$C$21,'Priority Ratings'!$B$21,IF(E8='Priority Ratings'!$C$22,'Priority Ratings'!$B$22,IF(E8='Priority Ratings'!$C$23,'Priority Ratings'!$B$23,IF(E8='Priority Ratings'!$C$24,'Priority Ratings'!$B$24,IF(E8='Priority Ratings'!$C$25,'Priority Ratings'!$B$25,IF(E8='Priority Ratings'!$C$26,'Priority Ratings'!$B$26,IF(E8='Priority Ratings'!$C$27,'Priority Ratings'!$B$27,"No Rating")))))))</f>
        <v>6</v>
      </c>
      <c r="G8" s="438">
        <f t="shared" si="0"/>
        <v>0.10714285714285714</v>
      </c>
      <c r="H8" s="437" t="s">
        <v>56</v>
      </c>
      <c r="I8" s="447">
        <v>0</v>
      </c>
      <c r="J8" s="480"/>
      <c r="K8" s="461"/>
      <c r="L8" s="451">
        <f t="shared" si="1"/>
        <v>0</v>
      </c>
    </row>
    <row r="9" spans="1:13" ht="37.5" x14ac:dyDescent="0.35">
      <c r="A9" s="770"/>
      <c r="B9" s="340" t="s">
        <v>657</v>
      </c>
      <c r="C9" s="328" t="s">
        <v>658</v>
      </c>
      <c r="D9" s="328" t="s">
        <v>659</v>
      </c>
      <c r="E9" s="428" t="s">
        <v>61</v>
      </c>
      <c r="F9" s="429">
        <f>IF(E9='Priority Ratings'!$C$21,'Priority Ratings'!$B$21,IF(E9='Priority Ratings'!$C$22,'Priority Ratings'!$B$22,IF(E9='Priority Ratings'!$C$23,'Priority Ratings'!$B$23,IF(E9='Priority Ratings'!$C$24,'Priority Ratings'!$B$24,IF(E9='Priority Ratings'!$C$25,'Priority Ratings'!$B$25,IF(E9='Priority Ratings'!$C$26,'Priority Ratings'!$B$26,IF(E9='Priority Ratings'!$C$27,'Priority Ratings'!$B$27,"No Rating")))))))</f>
        <v>5</v>
      </c>
      <c r="G9" s="438">
        <f t="shared" si="0"/>
        <v>8.9285714285714288E-2</v>
      </c>
      <c r="H9" s="437" t="s">
        <v>56</v>
      </c>
      <c r="I9" s="447">
        <v>0</v>
      </c>
      <c r="J9" s="480"/>
      <c r="K9" s="461"/>
      <c r="L9" s="452">
        <f t="shared" si="1"/>
        <v>0</v>
      </c>
    </row>
    <row r="10" spans="1:13" ht="37.5" x14ac:dyDescent="0.35">
      <c r="A10" s="770"/>
      <c r="B10" s="340" t="s">
        <v>660</v>
      </c>
      <c r="C10" s="328" t="s">
        <v>661</v>
      </c>
      <c r="D10" s="328" t="s">
        <v>662</v>
      </c>
      <c r="E10" s="428" t="s">
        <v>61</v>
      </c>
      <c r="F10" s="429">
        <f>IF(E10='Priority Ratings'!$C$21,'Priority Ratings'!$B$21,IF(E10='Priority Ratings'!$C$22,'Priority Ratings'!$B$22,IF(E10='Priority Ratings'!$C$23,'Priority Ratings'!$B$23,IF(E10='Priority Ratings'!$C$24,'Priority Ratings'!$B$24,IF(E10='Priority Ratings'!$C$25,'Priority Ratings'!$B$25,IF(E10='Priority Ratings'!$C$26,'Priority Ratings'!$B$26,IF(E10='Priority Ratings'!$C$27,'Priority Ratings'!$B$27,"No Rating")))))))</f>
        <v>5</v>
      </c>
      <c r="G10" s="438">
        <f t="shared" si="0"/>
        <v>8.9285714285714288E-2</v>
      </c>
      <c r="H10" s="437" t="s">
        <v>56</v>
      </c>
      <c r="I10" s="447">
        <v>0</v>
      </c>
      <c r="J10" s="480"/>
      <c r="K10" s="461"/>
      <c r="L10" s="452">
        <f t="shared" si="1"/>
        <v>0</v>
      </c>
    </row>
    <row r="11" spans="1:13" ht="37.5" x14ac:dyDescent="0.35">
      <c r="A11" s="770"/>
      <c r="B11" s="340" t="s">
        <v>663</v>
      </c>
      <c r="C11" s="328" t="s">
        <v>664</v>
      </c>
      <c r="D11" s="328" t="s">
        <v>1674</v>
      </c>
      <c r="E11" s="428" t="s">
        <v>53</v>
      </c>
      <c r="F11" s="429">
        <f>IF(E11='Priority Ratings'!$C$21,'Priority Ratings'!$B$21,IF(E11='Priority Ratings'!$C$22,'Priority Ratings'!$B$22,IF(E11='Priority Ratings'!$C$23,'Priority Ratings'!$B$23,IF(E11='Priority Ratings'!$C$24,'Priority Ratings'!$B$24,IF(E11='Priority Ratings'!$C$25,'Priority Ratings'!$B$25,IF(E11='Priority Ratings'!$C$26,'Priority Ratings'!$B$26,IF(E11='Priority Ratings'!$C$27,'Priority Ratings'!$B$27,"No Rating")))))))</f>
        <v>6</v>
      </c>
      <c r="G11" s="438">
        <f t="shared" si="0"/>
        <v>0.10714285714285714</v>
      </c>
      <c r="H11" s="437" t="s">
        <v>56</v>
      </c>
      <c r="I11" s="447">
        <v>0</v>
      </c>
      <c r="J11" s="480"/>
      <c r="K11" s="461"/>
      <c r="L11" s="452">
        <f t="shared" si="1"/>
        <v>0</v>
      </c>
    </row>
    <row r="12" spans="1:13" ht="37.5" x14ac:dyDescent="0.35">
      <c r="A12" s="770"/>
      <c r="B12" s="340" t="s">
        <v>665</v>
      </c>
      <c r="C12" s="328" t="s">
        <v>666</v>
      </c>
      <c r="D12" s="328" t="s">
        <v>667</v>
      </c>
      <c r="E12" s="428" t="s">
        <v>53</v>
      </c>
      <c r="F12" s="429">
        <f>IF(E12='Priority Ratings'!$C$21,'Priority Ratings'!$B$21,IF(E12='Priority Ratings'!$C$22,'Priority Ratings'!$B$22,IF(E12='Priority Ratings'!$C$23,'Priority Ratings'!$B$23,IF(E12='Priority Ratings'!$C$24,'Priority Ratings'!$B$24,IF(E12='Priority Ratings'!$C$25,'Priority Ratings'!$B$25,IF(E12='Priority Ratings'!$C$26,'Priority Ratings'!$B$26,IF(E12='Priority Ratings'!$C$27,'Priority Ratings'!$B$27,"No Rating")))))))</f>
        <v>6</v>
      </c>
      <c r="G12" s="438">
        <f t="shared" si="0"/>
        <v>0.10714285714285714</v>
      </c>
      <c r="H12" s="437" t="s">
        <v>56</v>
      </c>
      <c r="I12" s="447">
        <v>0</v>
      </c>
      <c r="J12" s="480"/>
      <c r="K12" s="461"/>
      <c r="L12" s="452">
        <f t="shared" si="1"/>
        <v>0</v>
      </c>
    </row>
    <row r="13" spans="1:13" ht="38" thickBot="1" x14ac:dyDescent="0.4">
      <c r="A13" s="771"/>
      <c r="B13" s="343" t="s">
        <v>668</v>
      </c>
      <c r="C13" s="329" t="s">
        <v>669</v>
      </c>
      <c r="D13" s="329" t="s">
        <v>670</v>
      </c>
      <c r="E13" s="489" t="s">
        <v>53</v>
      </c>
      <c r="F13" s="490">
        <f>IF(E13='Priority Ratings'!$C$21,'Priority Ratings'!$B$21,IF(E13='Priority Ratings'!$C$22,'Priority Ratings'!$B$22,IF(E13='Priority Ratings'!$C$23,'Priority Ratings'!$B$23,IF(E13='Priority Ratings'!$C$24,'Priority Ratings'!$B$24,IF(E13='Priority Ratings'!$C$25,'Priority Ratings'!$B$25,IF(E13='Priority Ratings'!$C$26,'Priority Ratings'!$B$26,IF(E13='Priority Ratings'!$C$27,'Priority Ratings'!$B$27,"No Rating")))))))</f>
        <v>6</v>
      </c>
      <c r="G13" s="491">
        <f t="shared" si="0"/>
        <v>0.10714285714285714</v>
      </c>
      <c r="H13" s="492" t="s">
        <v>56</v>
      </c>
      <c r="I13" s="448">
        <v>0</v>
      </c>
      <c r="J13" s="481"/>
      <c r="K13" s="493"/>
      <c r="L13" s="494">
        <f t="shared" si="1"/>
        <v>0</v>
      </c>
    </row>
    <row r="14" spans="1:13" ht="15" thickBot="1" x14ac:dyDescent="0.4">
      <c r="D14" s="321"/>
      <c r="F14" s="458">
        <f>SUM(F4:F13)</f>
        <v>56</v>
      </c>
      <c r="G14" s="488">
        <f>SUM(G4:G13)</f>
        <v>0.99999999999999989</v>
      </c>
      <c r="I14" s="321"/>
      <c r="K14" s="479"/>
      <c r="L14" s="495">
        <f>SUM(L4:L13)</f>
        <v>0</v>
      </c>
    </row>
    <row r="15" spans="1:13" x14ac:dyDescent="0.35">
      <c r="D15" s="321"/>
      <c r="I15" s="321"/>
    </row>
    <row r="16" spans="1:13" x14ac:dyDescent="0.35">
      <c r="D16" s="321"/>
      <c r="I16" s="321"/>
    </row>
    <row r="17" spans="4:9" x14ac:dyDescent="0.35">
      <c r="D17" s="321"/>
      <c r="I17" s="321"/>
    </row>
    <row r="18" spans="4:9" x14ac:dyDescent="0.35">
      <c r="D18" s="321"/>
      <c r="I18" s="321"/>
    </row>
    <row r="19" spans="4:9" x14ac:dyDescent="0.35">
      <c r="D19" s="321"/>
      <c r="I19" s="321"/>
    </row>
    <row r="20" spans="4:9" x14ac:dyDescent="0.35">
      <c r="D20" s="321"/>
      <c r="I20" s="321"/>
    </row>
    <row r="21" spans="4:9" x14ac:dyDescent="0.35">
      <c r="D21" s="321"/>
      <c r="I21" s="321"/>
    </row>
    <row r="22" spans="4:9" x14ac:dyDescent="0.35">
      <c r="D22" s="321"/>
      <c r="I22" s="321"/>
    </row>
    <row r="23" spans="4:9" x14ac:dyDescent="0.35">
      <c r="D23" s="321"/>
      <c r="I23" s="321"/>
    </row>
    <row r="24" spans="4:9" x14ac:dyDescent="0.35">
      <c r="D24" s="321"/>
      <c r="I24" s="321"/>
    </row>
    <row r="25" spans="4:9" x14ac:dyDescent="0.35">
      <c r="D25" s="321"/>
      <c r="I25" s="321"/>
    </row>
    <row r="26" spans="4:9" x14ac:dyDescent="0.35">
      <c r="D26" s="321"/>
      <c r="I26" s="321"/>
    </row>
    <row r="27" spans="4:9" x14ac:dyDescent="0.35">
      <c r="D27" s="321"/>
      <c r="I27" s="321"/>
    </row>
    <row r="28" spans="4:9" x14ac:dyDescent="0.35">
      <c r="D28" s="321"/>
      <c r="I28" s="321"/>
    </row>
    <row r="29" spans="4:9" x14ac:dyDescent="0.35">
      <c r="D29" s="321"/>
      <c r="I29" s="321"/>
    </row>
    <row r="30" spans="4:9" x14ac:dyDescent="0.35">
      <c r="D30" s="321"/>
      <c r="I30" s="321"/>
    </row>
  </sheetData>
  <mergeCells count="3">
    <mergeCell ref="A4:A13"/>
    <mergeCell ref="E2:H2"/>
    <mergeCell ref="I2:K2"/>
  </mergeCells>
  <conditionalFormatting sqref="D3">
    <cfRule type="containsText" dxfId="482" priority="43" operator="containsText" text="6">
      <formula>NOT(ISERROR(SEARCH("6",D3)))</formula>
    </cfRule>
    <cfRule type="containsText" dxfId="481" priority="44" operator="containsText" text="5">
      <formula>NOT(ISERROR(SEARCH("5",D3)))</formula>
    </cfRule>
    <cfRule type="containsText" dxfId="480" priority="45" operator="containsText" text="4">
      <formula>NOT(ISERROR(SEARCH("4",D3)))</formula>
    </cfRule>
    <cfRule type="containsText" dxfId="479" priority="46" operator="containsText" text="3">
      <formula>NOT(ISERROR(SEARCH("3",D3)))</formula>
    </cfRule>
    <cfRule type="containsText" dxfId="478" priority="47" operator="containsText" text="2">
      <formula>NOT(ISERROR(SEARCH("2",D3)))</formula>
    </cfRule>
    <cfRule type="containsText" dxfId="477" priority="48" operator="containsText" text="1">
      <formula>NOT(ISERROR(SEARCH("1",D3)))</formula>
    </cfRule>
    <cfRule type="containsText" dxfId="476" priority="49" operator="containsText" text="0">
      <formula>NOT(ISERROR(SEARCH("0",D3)))</formula>
    </cfRule>
  </conditionalFormatting>
  <conditionalFormatting sqref="F4:G13">
    <cfRule type="beginsWith" dxfId="475" priority="22" operator="beginsWith" text="6">
      <formula>LEFT(F4,LEN("6"))="6"</formula>
    </cfRule>
    <cfRule type="beginsWith" dxfId="474" priority="23" operator="beginsWith" text="5">
      <formula>LEFT(F4,LEN("5"))="5"</formula>
    </cfRule>
    <cfRule type="beginsWith" dxfId="473" priority="24" operator="beginsWith" text="4">
      <formula>LEFT(F4,LEN("4"))="4"</formula>
    </cfRule>
    <cfRule type="beginsWith" dxfId="472" priority="25" operator="beginsWith" text="3">
      <formula>LEFT(F4,LEN("3"))="3"</formula>
    </cfRule>
    <cfRule type="beginsWith" dxfId="471" priority="26" operator="beginsWith" text="2">
      <formula>LEFT(F4,LEN("2"))="2"</formula>
    </cfRule>
    <cfRule type="beginsWith" dxfId="470" priority="27" operator="beginsWith" text="1">
      <formula>LEFT(F4,LEN("1"))="1"</formula>
    </cfRule>
    <cfRule type="beginsWith" dxfId="469" priority="28" operator="beginsWith" text="0">
      <formula>LEFT(F4,LEN("0"))="0"</formula>
    </cfRule>
  </conditionalFormatting>
  <conditionalFormatting sqref="E4:E13">
    <cfRule type="beginsWith" dxfId="468" priority="15" operator="beginsWith" text="6">
      <formula>LEFT(E4,LEN("6"))="6"</formula>
    </cfRule>
    <cfRule type="beginsWith" dxfId="467" priority="16" operator="beginsWith" text="5">
      <formula>LEFT(E4,LEN("5"))="5"</formula>
    </cfRule>
    <cfRule type="beginsWith" dxfId="466" priority="17" operator="beginsWith" text="4">
      <formula>LEFT(E4,LEN("4"))="4"</formula>
    </cfRule>
    <cfRule type="beginsWith" dxfId="465" priority="18" operator="beginsWith" text="3">
      <formula>LEFT(E4,LEN("3"))="3"</formula>
    </cfRule>
    <cfRule type="beginsWith" dxfId="464" priority="19" operator="beginsWith" text="2">
      <formula>LEFT(E4,LEN("2"))="2"</formula>
    </cfRule>
    <cfRule type="beginsWith" dxfId="463" priority="20" operator="beginsWith" text="1">
      <formula>LEFT(E4,LEN("1"))="1"</formula>
    </cfRule>
    <cfRule type="beginsWith" dxfId="462" priority="21" operator="beginsWith" text="0">
      <formula>LEFT(E4,LEN("0"))="0"</formula>
    </cfRule>
  </conditionalFormatting>
  <conditionalFormatting sqref="H4:H13">
    <cfRule type="beginsWith" dxfId="461" priority="8" operator="beginsWith" text="6">
      <formula>LEFT(H4,LEN("6"))="6"</formula>
    </cfRule>
    <cfRule type="beginsWith" dxfId="460" priority="9" operator="beginsWith" text="5">
      <formula>LEFT(H4,LEN("5"))="5"</formula>
    </cfRule>
    <cfRule type="beginsWith" dxfId="459" priority="10" operator="beginsWith" text="4">
      <formula>LEFT(H4,LEN("4"))="4"</formula>
    </cfRule>
    <cfRule type="beginsWith" dxfId="458" priority="11" operator="beginsWith" text="3">
      <formula>LEFT(H4,LEN("3"))="3"</formula>
    </cfRule>
    <cfRule type="beginsWith" dxfId="457" priority="12" operator="beginsWith" text="2">
      <formula>LEFT(H4,LEN("2"))="2"</formula>
    </cfRule>
    <cfRule type="beginsWith" dxfId="456" priority="13" operator="beginsWith" text="1">
      <formula>LEFT(H4,LEN("1"))="1"</formula>
    </cfRule>
    <cfRule type="beginsWith" dxfId="455" priority="14" operator="beginsWith" text="0">
      <formula>LEFT(H4,LEN("0"))="0"</formula>
    </cfRule>
  </conditionalFormatting>
  <conditionalFormatting sqref="L4:L13">
    <cfRule type="beginsWith" dxfId="454" priority="1" operator="beginsWith" text="6">
      <formula>LEFT(L4,LEN("6"))="6"</formula>
    </cfRule>
    <cfRule type="beginsWith" dxfId="453" priority="2" operator="beginsWith" text="5">
      <formula>LEFT(L4,LEN("5"))="5"</formula>
    </cfRule>
    <cfRule type="beginsWith" dxfId="452" priority="3" operator="beginsWith" text="4">
      <formula>LEFT(L4,LEN("4"))="4"</formula>
    </cfRule>
    <cfRule type="beginsWith" dxfId="451" priority="4" operator="beginsWith" text="3">
      <formula>LEFT(L4,LEN("3"))="3"</formula>
    </cfRule>
    <cfRule type="beginsWith" dxfId="450" priority="5" operator="beginsWith" text="2">
      <formula>LEFT(L4,LEN("2"))="2"</formula>
    </cfRule>
    <cfRule type="beginsWith" dxfId="449" priority="6" operator="beginsWith" text="1">
      <formula>LEFT(L4,LEN("1"))="1"</formula>
    </cfRule>
    <cfRule type="beginsWith" dxfId="448" priority="7" operator="beginsWith" text="0">
      <formula>LEFT(L4,LEN("0"))="0"</formula>
    </cfRule>
  </conditionalFormatting>
  <dataValidations count="1">
    <dataValidation allowBlank="1" showInputMessage="1" showErrorMessage="1" promptTitle="Supplier Evidence" prompt="If the answer is fully comply or partially comply , then provide the actual document name(section, paragraph, page) /evidence and hyperlink to this column as proof" sqref="J4:J13" xr:uid="{00000000-0002-0000-1700-000000000000}"/>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1700-000001000000}">
          <x14:formula1>
            <xm:f>'Priority Ratings'!$C$21:$C$27</xm:f>
          </x14:formula1>
          <xm:sqref>E4:E13</xm:sqref>
        </x14:dataValidation>
        <x14:dataValidation type="list" showInputMessage="1" showErrorMessage="1" promptTitle="Supplier" prompt="Please make a selection from the list" xr:uid="{00000000-0002-0000-1700-000002000000}">
          <x14:formula1>
            <xm:f>'Priority Ratings'!$I$21:$I$23</xm:f>
          </x14:formula1>
          <xm:sqref>I4:I13</xm:sqref>
        </x14:dataValidation>
      </x14:dataValidations>
    </ext>
  </extLst>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M54"/>
  <sheetViews>
    <sheetView topLeftCell="F2" workbookViewId="0">
      <selection activeCell="M26" sqref="M4:M26"/>
    </sheetView>
  </sheetViews>
  <sheetFormatPr defaultRowHeight="14.5" x14ac:dyDescent="0.35"/>
  <cols>
    <col min="1" max="1" width="10.26953125" customWidth="1"/>
    <col min="3" max="3" width="61.453125" customWidth="1"/>
    <col min="4" max="4" width="59.54296875" style="346" customWidth="1"/>
    <col min="5" max="5" width="9.1796875" style="321" hidden="1" customWidth="1"/>
    <col min="6" max="6" width="17.453125" style="321" customWidth="1"/>
    <col min="7" max="7" width="11.26953125" style="321" customWidth="1"/>
    <col min="8" max="8" width="14.26953125" style="321" customWidth="1"/>
    <col min="9" max="9" width="38.54296875" style="321" customWidth="1"/>
    <col min="10" max="10" width="17.1796875" style="302" customWidth="1"/>
    <col min="11" max="11" width="24.81640625" customWidth="1"/>
    <col min="12" max="12" width="14.54296875" customWidth="1"/>
    <col min="13" max="13" width="19.54296875" style="321" customWidth="1"/>
  </cols>
  <sheetData>
    <row r="1" spans="1:13" ht="20.5" thickBot="1" x14ac:dyDescent="0.4">
      <c r="A1" s="298" t="s">
        <v>671</v>
      </c>
      <c r="D1" s="335"/>
      <c r="E1" s="336"/>
      <c r="F1" s="336"/>
      <c r="G1" s="336"/>
      <c r="H1" s="336"/>
      <c r="I1" s="336"/>
      <c r="M1" s="336"/>
    </row>
    <row r="2" spans="1:13" ht="20.5" thickBot="1" x14ac:dyDescent="0.45">
      <c r="A2" s="298"/>
      <c r="D2" s="335"/>
      <c r="E2" s="336"/>
      <c r="F2" s="739" t="s">
        <v>1693</v>
      </c>
      <c r="G2" s="740"/>
      <c r="H2" s="740"/>
      <c r="I2" s="741"/>
      <c r="J2" s="772" t="s">
        <v>1692</v>
      </c>
      <c r="K2" s="773"/>
      <c r="L2" s="774"/>
      <c r="M2" s="336"/>
    </row>
    <row r="3" spans="1:13" s="299" customFormat="1" ht="84.75" customHeight="1" thickBot="1" x14ac:dyDescent="0.3">
      <c r="A3" s="375" t="s">
        <v>308</v>
      </c>
      <c r="B3" s="348" t="s">
        <v>586</v>
      </c>
      <c r="C3" s="305" t="s">
        <v>310</v>
      </c>
      <c r="D3" s="307" t="s">
        <v>312</v>
      </c>
      <c r="E3" s="308" t="s">
        <v>313</v>
      </c>
      <c r="F3" s="485" t="s">
        <v>42</v>
      </c>
      <c r="G3" s="485" t="s">
        <v>43</v>
      </c>
      <c r="H3" s="485" t="s">
        <v>44</v>
      </c>
      <c r="I3" s="486" t="s">
        <v>45</v>
      </c>
      <c r="J3" s="309" t="s">
        <v>305</v>
      </c>
      <c r="K3" s="310" t="s">
        <v>306</v>
      </c>
      <c r="L3" s="310" t="s">
        <v>587</v>
      </c>
      <c r="M3" s="496" t="s">
        <v>47</v>
      </c>
    </row>
    <row r="4" spans="1:13" ht="64.5" customHeight="1" x14ac:dyDescent="0.35">
      <c r="A4" s="775" t="s">
        <v>671</v>
      </c>
      <c r="B4" s="374" t="s">
        <v>672</v>
      </c>
      <c r="C4" s="351" t="s">
        <v>673</v>
      </c>
      <c r="D4" s="351" t="s">
        <v>674</v>
      </c>
      <c r="E4" s="272">
        <v>4.3</v>
      </c>
      <c r="F4" s="469" t="s">
        <v>53</v>
      </c>
      <c r="G4" s="470">
        <f>IF(F4='Priority Ratings'!$C$21,'Priority Ratings'!$B$21,IF(F4='Priority Ratings'!$C$22,'Priority Ratings'!$B$22,IF(F4='Priority Ratings'!$C$23,'Priority Ratings'!$B$23,IF(F4='Priority Ratings'!$C$24,'Priority Ratings'!$B$24,IF(F4='Priority Ratings'!$C$25,'Priority Ratings'!$B$25,IF(F4='Priority Ratings'!$C$26,'Priority Ratings'!$B$26,IF(F4='Priority Ratings'!$C$27,'Priority Ratings'!$B$27,"No Rating")))))))</f>
        <v>6</v>
      </c>
      <c r="H4" s="471">
        <f>G4/G$27</f>
        <v>5.8252427184466021E-2</v>
      </c>
      <c r="I4" s="472" t="s">
        <v>64</v>
      </c>
      <c r="J4" s="473">
        <v>0</v>
      </c>
      <c r="K4" s="431"/>
      <c r="L4" s="474"/>
      <c r="M4" s="641">
        <f>J4*H4</f>
        <v>0</v>
      </c>
    </row>
    <row r="5" spans="1:13" ht="57.75" customHeight="1" x14ac:dyDescent="0.35">
      <c r="A5" s="776"/>
      <c r="B5" s="340" t="s">
        <v>675</v>
      </c>
      <c r="C5" s="328" t="s">
        <v>676</v>
      </c>
      <c r="D5" s="328" t="s">
        <v>677</v>
      </c>
      <c r="E5" s="272">
        <v>4.3</v>
      </c>
      <c r="F5" s="428" t="s">
        <v>61</v>
      </c>
      <c r="G5" s="429">
        <f>IF(F5='Priority Ratings'!$C$21,'Priority Ratings'!$B$21,IF(F5='Priority Ratings'!$C$22,'Priority Ratings'!$B$22,IF(F5='Priority Ratings'!$C$23,'Priority Ratings'!$B$23,IF(F5='Priority Ratings'!$C$24,'Priority Ratings'!$B$24,IF(F5='Priority Ratings'!$C$25,'Priority Ratings'!$B$25,IF(F5='Priority Ratings'!$C$26,'Priority Ratings'!$B$26,IF(F5='Priority Ratings'!$C$27,'Priority Ratings'!$B$27,"No Rating")))))))</f>
        <v>5</v>
      </c>
      <c r="H5" s="471">
        <f>G5/G$27</f>
        <v>4.8543689320388349E-2</v>
      </c>
      <c r="I5" s="437" t="s">
        <v>56</v>
      </c>
      <c r="J5" s="473">
        <v>0</v>
      </c>
      <c r="K5" s="433"/>
      <c r="L5" s="461"/>
      <c r="M5" s="524">
        <f t="shared" ref="M5:M26" si="0">J5*H5</f>
        <v>0</v>
      </c>
    </row>
    <row r="6" spans="1:13" ht="83.25" customHeight="1" x14ac:dyDescent="0.35">
      <c r="A6" s="776"/>
      <c r="B6" s="340" t="s">
        <v>678</v>
      </c>
      <c r="C6" s="328" t="s">
        <v>679</v>
      </c>
      <c r="D6" s="328" t="s">
        <v>1675</v>
      </c>
      <c r="E6" s="272">
        <v>4.3</v>
      </c>
      <c r="F6" s="428" t="s">
        <v>61</v>
      </c>
      <c r="G6" s="429">
        <f>IF(F6='Priority Ratings'!$C$21,'Priority Ratings'!$B$21,IF(F6='Priority Ratings'!$C$22,'Priority Ratings'!$B$22,IF(F6='Priority Ratings'!$C$23,'Priority Ratings'!$B$23,IF(F6='Priority Ratings'!$C$24,'Priority Ratings'!$B$24,IF(F6='Priority Ratings'!$C$25,'Priority Ratings'!$B$25,IF(F6='Priority Ratings'!$C$26,'Priority Ratings'!$B$26,IF(F6='Priority Ratings'!$C$27,'Priority Ratings'!$B$27,"No Rating")))))))</f>
        <v>5</v>
      </c>
      <c r="H6" s="471">
        <f t="shared" ref="H6:H26" si="1">G6/G$27</f>
        <v>4.8543689320388349E-2</v>
      </c>
      <c r="I6" s="437" t="s">
        <v>56</v>
      </c>
      <c r="J6" s="473">
        <v>0</v>
      </c>
      <c r="K6" s="433"/>
      <c r="L6" s="461"/>
      <c r="M6" s="524">
        <f t="shared" si="0"/>
        <v>0</v>
      </c>
    </row>
    <row r="7" spans="1:13" ht="68.25" customHeight="1" x14ac:dyDescent="0.35">
      <c r="A7" s="777"/>
      <c r="B7" s="340" t="s">
        <v>680</v>
      </c>
      <c r="C7" s="328" t="s">
        <v>681</v>
      </c>
      <c r="D7" s="328" t="s">
        <v>682</v>
      </c>
      <c r="E7" s="272">
        <v>4.3</v>
      </c>
      <c r="F7" s="428" t="s">
        <v>61</v>
      </c>
      <c r="G7" s="429">
        <f>IF(F7='Priority Ratings'!$C$21,'Priority Ratings'!$B$21,IF(F7='Priority Ratings'!$C$22,'Priority Ratings'!$B$22,IF(F7='Priority Ratings'!$C$23,'Priority Ratings'!$B$23,IF(F7='Priority Ratings'!$C$24,'Priority Ratings'!$B$24,IF(F7='Priority Ratings'!$C$25,'Priority Ratings'!$B$25,IF(F7='Priority Ratings'!$C$26,'Priority Ratings'!$B$26,IF(F7='Priority Ratings'!$C$27,'Priority Ratings'!$B$27,"No Rating")))))))</f>
        <v>5</v>
      </c>
      <c r="H7" s="471">
        <f t="shared" si="1"/>
        <v>4.8543689320388349E-2</v>
      </c>
      <c r="I7" s="437" t="s">
        <v>56</v>
      </c>
      <c r="J7" s="473">
        <v>0</v>
      </c>
      <c r="K7" s="433"/>
      <c r="L7" s="461"/>
      <c r="M7" s="524">
        <f t="shared" si="0"/>
        <v>0</v>
      </c>
    </row>
    <row r="8" spans="1:13" ht="57.5" x14ac:dyDescent="0.35">
      <c r="A8" s="777"/>
      <c r="B8" s="340" t="s">
        <v>683</v>
      </c>
      <c r="C8" s="328" t="s">
        <v>684</v>
      </c>
      <c r="D8" s="328" t="s">
        <v>685</v>
      </c>
      <c r="E8" s="272">
        <v>4.3</v>
      </c>
      <c r="F8" s="428" t="s">
        <v>61</v>
      </c>
      <c r="G8" s="429">
        <f>IF(F8='Priority Ratings'!$C$21,'Priority Ratings'!$B$21,IF(F8='Priority Ratings'!$C$22,'Priority Ratings'!$B$22,IF(F8='Priority Ratings'!$C$23,'Priority Ratings'!$B$23,IF(F8='Priority Ratings'!$C$24,'Priority Ratings'!$B$24,IF(F8='Priority Ratings'!$C$25,'Priority Ratings'!$B$25,IF(F8='Priority Ratings'!$C$26,'Priority Ratings'!$B$26,IF(F8='Priority Ratings'!$C$27,'Priority Ratings'!$B$27,"No Rating")))))))</f>
        <v>5</v>
      </c>
      <c r="H8" s="471">
        <f t="shared" si="1"/>
        <v>4.8543689320388349E-2</v>
      </c>
      <c r="I8" s="437" t="s">
        <v>56</v>
      </c>
      <c r="J8" s="473">
        <v>0</v>
      </c>
      <c r="K8" s="433"/>
      <c r="L8" s="461"/>
      <c r="M8" s="524">
        <f t="shared" si="0"/>
        <v>0</v>
      </c>
    </row>
    <row r="9" spans="1:13" ht="37.5" x14ac:dyDescent="0.35">
      <c r="A9" s="777"/>
      <c r="B9" s="340" t="s">
        <v>686</v>
      </c>
      <c r="C9" s="328" t="s">
        <v>687</v>
      </c>
      <c r="D9" s="328" t="s">
        <v>688</v>
      </c>
      <c r="E9" s="272">
        <v>4.3</v>
      </c>
      <c r="F9" s="428" t="s">
        <v>61</v>
      </c>
      <c r="G9" s="429">
        <f>IF(F9='Priority Ratings'!$C$21,'Priority Ratings'!$B$21,IF(F9='Priority Ratings'!$C$22,'Priority Ratings'!$B$22,IF(F9='Priority Ratings'!$C$23,'Priority Ratings'!$B$23,IF(F9='Priority Ratings'!$C$24,'Priority Ratings'!$B$24,IF(F9='Priority Ratings'!$C$25,'Priority Ratings'!$B$25,IF(F9='Priority Ratings'!$C$26,'Priority Ratings'!$B$26,IF(F9='Priority Ratings'!$C$27,'Priority Ratings'!$B$27,"No Rating")))))))</f>
        <v>5</v>
      </c>
      <c r="H9" s="471">
        <f t="shared" si="1"/>
        <v>4.8543689320388349E-2</v>
      </c>
      <c r="I9" s="437" t="s">
        <v>56</v>
      </c>
      <c r="J9" s="473">
        <v>0</v>
      </c>
      <c r="K9" s="433"/>
      <c r="L9" s="461"/>
      <c r="M9" s="524">
        <f t="shared" si="0"/>
        <v>0</v>
      </c>
    </row>
    <row r="10" spans="1:13" ht="36.75" customHeight="1" x14ac:dyDescent="0.35">
      <c r="A10" s="777"/>
      <c r="B10" s="340" t="s">
        <v>689</v>
      </c>
      <c r="C10" s="328" t="s">
        <v>690</v>
      </c>
      <c r="D10" s="328" t="s">
        <v>691</v>
      </c>
      <c r="E10" s="272">
        <v>4.3</v>
      </c>
      <c r="F10" s="428" t="s">
        <v>55</v>
      </c>
      <c r="G10" s="429">
        <f>IF(F10='Priority Ratings'!$C$21,'Priority Ratings'!$B$21,IF(F10='Priority Ratings'!$C$22,'Priority Ratings'!$B$22,IF(F10='Priority Ratings'!$C$23,'Priority Ratings'!$B$23,IF(F10='Priority Ratings'!$C$24,'Priority Ratings'!$B$24,IF(F10='Priority Ratings'!$C$25,'Priority Ratings'!$B$25,IF(F10='Priority Ratings'!$C$26,'Priority Ratings'!$B$26,IF(F10='Priority Ratings'!$C$27,'Priority Ratings'!$B$27,"No Rating")))))))</f>
        <v>4</v>
      </c>
      <c r="H10" s="471">
        <f t="shared" si="1"/>
        <v>3.8834951456310676E-2</v>
      </c>
      <c r="I10" s="437" t="s">
        <v>56</v>
      </c>
      <c r="J10" s="473">
        <v>0</v>
      </c>
      <c r="K10" s="433"/>
      <c r="L10" s="461"/>
      <c r="M10" s="524">
        <f t="shared" si="0"/>
        <v>0</v>
      </c>
    </row>
    <row r="11" spans="1:13" ht="46.5" customHeight="1" x14ac:dyDescent="0.35">
      <c r="A11" s="777"/>
      <c r="B11" s="340" t="s">
        <v>692</v>
      </c>
      <c r="C11" s="328" t="s">
        <v>693</v>
      </c>
      <c r="D11" s="328" t="s">
        <v>694</v>
      </c>
      <c r="E11" s="272">
        <v>4.3</v>
      </c>
      <c r="F11" s="428" t="s">
        <v>55</v>
      </c>
      <c r="G11" s="429">
        <f>IF(F11='Priority Ratings'!$C$21,'Priority Ratings'!$B$21,IF(F11='Priority Ratings'!$C$22,'Priority Ratings'!$B$22,IF(F11='Priority Ratings'!$C$23,'Priority Ratings'!$B$23,IF(F11='Priority Ratings'!$C$24,'Priority Ratings'!$B$24,IF(F11='Priority Ratings'!$C$25,'Priority Ratings'!$B$25,IF(F11='Priority Ratings'!$C$26,'Priority Ratings'!$B$26,IF(F11='Priority Ratings'!$C$27,'Priority Ratings'!$B$27,"No Rating")))))))</f>
        <v>4</v>
      </c>
      <c r="H11" s="471">
        <f t="shared" si="1"/>
        <v>3.8834951456310676E-2</v>
      </c>
      <c r="I11" s="437" t="s">
        <v>56</v>
      </c>
      <c r="J11" s="473">
        <v>0</v>
      </c>
      <c r="K11" s="433"/>
      <c r="L11" s="461"/>
      <c r="M11" s="524">
        <f t="shared" si="0"/>
        <v>0</v>
      </c>
    </row>
    <row r="12" spans="1:13" ht="45" customHeight="1" x14ac:dyDescent="0.35">
      <c r="A12" s="777"/>
      <c r="B12" s="340" t="s">
        <v>695</v>
      </c>
      <c r="C12" s="328" t="s">
        <v>696</v>
      </c>
      <c r="D12" s="328" t="s">
        <v>697</v>
      </c>
      <c r="E12" s="272">
        <v>4.3</v>
      </c>
      <c r="F12" s="428" t="s">
        <v>55</v>
      </c>
      <c r="G12" s="429">
        <f>IF(F12='Priority Ratings'!$C$21,'Priority Ratings'!$B$21,IF(F12='Priority Ratings'!$C$22,'Priority Ratings'!$B$22,IF(F12='Priority Ratings'!$C$23,'Priority Ratings'!$B$23,IF(F12='Priority Ratings'!$C$24,'Priority Ratings'!$B$24,IF(F12='Priority Ratings'!$C$25,'Priority Ratings'!$B$25,IF(F12='Priority Ratings'!$C$26,'Priority Ratings'!$B$26,IF(F12='Priority Ratings'!$C$27,'Priority Ratings'!$B$27,"No Rating")))))))</f>
        <v>4</v>
      </c>
      <c r="H12" s="471">
        <f t="shared" si="1"/>
        <v>3.8834951456310676E-2</v>
      </c>
      <c r="I12" s="437" t="s">
        <v>56</v>
      </c>
      <c r="J12" s="473">
        <v>0</v>
      </c>
      <c r="K12" s="433"/>
      <c r="L12" s="461"/>
      <c r="M12" s="524">
        <f t="shared" si="0"/>
        <v>0</v>
      </c>
    </row>
    <row r="13" spans="1:13" ht="52.5" customHeight="1" x14ac:dyDescent="0.35">
      <c r="A13" s="777"/>
      <c r="B13" s="340" t="s">
        <v>698</v>
      </c>
      <c r="C13" s="328" t="s">
        <v>699</v>
      </c>
      <c r="D13" s="328" t="s">
        <v>700</v>
      </c>
      <c r="E13" s="272">
        <v>4.3</v>
      </c>
      <c r="F13" s="477" t="s">
        <v>61</v>
      </c>
      <c r="G13" s="430">
        <f>IF(F13='Priority Ratings'!$C$21,'Priority Ratings'!$B$21,IF(F13='Priority Ratings'!$C$22,'Priority Ratings'!$B$22,IF(F13='Priority Ratings'!$C$23,'Priority Ratings'!$B$23,IF(F13='Priority Ratings'!$C$24,'Priority Ratings'!$B$24,IF(F13='Priority Ratings'!$C$25,'Priority Ratings'!$B$25,IF(F13='Priority Ratings'!$C$26,'Priority Ratings'!$B$26,IF(F13='Priority Ratings'!$C$27,'Priority Ratings'!$B$27,"No Rating")))))))</f>
        <v>5</v>
      </c>
      <c r="H13" s="471">
        <f t="shared" si="1"/>
        <v>4.8543689320388349E-2</v>
      </c>
      <c r="I13" s="462" t="s">
        <v>56</v>
      </c>
      <c r="J13" s="473">
        <v>0</v>
      </c>
      <c r="K13" s="433"/>
      <c r="L13" s="461"/>
      <c r="M13" s="524">
        <f t="shared" si="0"/>
        <v>0</v>
      </c>
    </row>
    <row r="14" spans="1:13" ht="44.25" customHeight="1" x14ac:dyDescent="0.35">
      <c r="A14" s="777"/>
      <c r="B14" s="340" t="s">
        <v>701</v>
      </c>
      <c r="C14" s="328" t="s">
        <v>1676</v>
      </c>
      <c r="D14" s="328" t="s">
        <v>1677</v>
      </c>
      <c r="E14" s="272">
        <v>4.3</v>
      </c>
      <c r="F14" s="456" t="s">
        <v>63</v>
      </c>
      <c r="G14" s="460">
        <f>IF(F14='Priority Ratings'!$C$21,'Priority Ratings'!$B$21,IF(F14='Priority Ratings'!$C$22,'Priority Ratings'!$B$22,IF(F14='Priority Ratings'!$C$23,'Priority Ratings'!$B$23,IF(F14='Priority Ratings'!$C$24,'Priority Ratings'!$B$24,IF(F14='Priority Ratings'!$C$25,'Priority Ratings'!$B$25,IF(F14='Priority Ratings'!$C$26,'Priority Ratings'!$B$26,IF(F14='Priority Ratings'!$C$27,'Priority Ratings'!$B$27,"No Rating")))))))</f>
        <v>3</v>
      </c>
      <c r="H14" s="506">
        <f t="shared" si="1"/>
        <v>2.9126213592233011E-2</v>
      </c>
      <c r="I14" s="464" t="s">
        <v>56</v>
      </c>
      <c r="J14" s="473">
        <v>0</v>
      </c>
      <c r="K14" s="1"/>
      <c r="L14" s="461"/>
      <c r="M14" s="524">
        <f t="shared" si="0"/>
        <v>0</v>
      </c>
    </row>
    <row r="15" spans="1:13" ht="42.75" customHeight="1" x14ac:dyDescent="0.35">
      <c r="A15" s="777"/>
      <c r="B15" s="340" t="s">
        <v>702</v>
      </c>
      <c r="C15" s="328" t="s">
        <v>703</v>
      </c>
      <c r="D15" s="328" t="s">
        <v>704</v>
      </c>
      <c r="E15" s="272">
        <v>4.3</v>
      </c>
      <c r="F15" s="456" t="s">
        <v>61</v>
      </c>
      <c r="G15" s="475">
        <f>IF(F15='Priority Ratings'!$C$21,'Priority Ratings'!$B$21,IF(F15='Priority Ratings'!$C$22,'Priority Ratings'!$B$22,IF(F15='Priority Ratings'!$C$23,'Priority Ratings'!$B$23,IF(F15='Priority Ratings'!$C$24,'Priority Ratings'!$B$24,IF(F15='Priority Ratings'!$C$25,'Priority Ratings'!$B$25,IF(F15='Priority Ratings'!$C$26,'Priority Ratings'!$B$26,IF(F15='Priority Ratings'!$C$27,'Priority Ratings'!$B$27,"No Rating")))))))</f>
        <v>5</v>
      </c>
      <c r="H15" s="506">
        <f t="shared" si="1"/>
        <v>4.8543689320388349E-2</v>
      </c>
      <c r="I15" s="464" t="s">
        <v>56</v>
      </c>
      <c r="J15" s="473">
        <v>0</v>
      </c>
      <c r="K15" s="1"/>
      <c r="L15" s="1"/>
      <c r="M15" s="524">
        <f t="shared" si="0"/>
        <v>0</v>
      </c>
    </row>
    <row r="16" spans="1:13" ht="37.5" x14ac:dyDescent="0.35">
      <c r="A16" s="777"/>
      <c r="B16" s="340" t="s">
        <v>705</v>
      </c>
      <c r="C16" s="328" t="s">
        <v>706</v>
      </c>
      <c r="D16" s="328" t="s">
        <v>707</v>
      </c>
      <c r="E16" s="272">
        <v>4.3</v>
      </c>
      <c r="F16" s="456" t="s">
        <v>55</v>
      </c>
      <c r="G16" s="475">
        <f>IF(F16='Priority Ratings'!$C$21,'Priority Ratings'!$B$21,IF(F16='Priority Ratings'!$C$22,'Priority Ratings'!$B$22,IF(F16='Priority Ratings'!$C$23,'Priority Ratings'!$B$23,IF(F16='Priority Ratings'!$C$24,'Priority Ratings'!$B$24,IF(F16='Priority Ratings'!$C$25,'Priority Ratings'!$B$25,IF(F16='Priority Ratings'!$C$26,'Priority Ratings'!$B$26,IF(F16='Priority Ratings'!$C$27,'Priority Ratings'!$B$27,"No Rating")))))))</f>
        <v>4</v>
      </c>
      <c r="H16" s="506">
        <f t="shared" si="1"/>
        <v>3.8834951456310676E-2</v>
      </c>
      <c r="I16" s="464" t="s">
        <v>56</v>
      </c>
      <c r="J16" s="473">
        <v>0</v>
      </c>
      <c r="K16" s="1"/>
      <c r="L16" s="1"/>
      <c r="M16" s="524">
        <f t="shared" si="0"/>
        <v>0</v>
      </c>
    </row>
    <row r="17" spans="1:13" ht="37.5" x14ac:dyDescent="0.35">
      <c r="A17" s="777"/>
      <c r="B17" s="340" t="s">
        <v>708</v>
      </c>
      <c r="C17" s="328" t="s">
        <v>709</v>
      </c>
      <c r="D17" s="328" t="s">
        <v>710</v>
      </c>
      <c r="E17" s="272">
        <v>4.3</v>
      </c>
      <c r="F17" s="456" t="s">
        <v>61</v>
      </c>
      <c r="G17" s="475">
        <f>IF(F17='Priority Ratings'!$C$21,'Priority Ratings'!$B$21,IF(F17='Priority Ratings'!$C$22,'Priority Ratings'!$B$22,IF(F17='Priority Ratings'!$C$23,'Priority Ratings'!$B$23,IF(F17='Priority Ratings'!$C$24,'Priority Ratings'!$B$24,IF(F17='Priority Ratings'!$C$25,'Priority Ratings'!$B$25,IF(F17='Priority Ratings'!$C$26,'Priority Ratings'!$B$26,IF(F17='Priority Ratings'!$C$27,'Priority Ratings'!$B$27,"No Rating")))))))</f>
        <v>5</v>
      </c>
      <c r="H17" s="506">
        <f t="shared" si="1"/>
        <v>4.8543689320388349E-2</v>
      </c>
      <c r="I17" s="464" t="s">
        <v>56</v>
      </c>
      <c r="J17" s="473">
        <v>0</v>
      </c>
      <c r="K17" s="1"/>
      <c r="L17" s="1"/>
      <c r="M17" s="524">
        <f t="shared" si="0"/>
        <v>0</v>
      </c>
    </row>
    <row r="18" spans="1:13" ht="37.5" x14ac:dyDescent="0.35">
      <c r="A18" s="777"/>
      <c r="B18" s="340" t="s">
        <v>711</v>
      </c>
      <c r="C18" s="328" t="s">
        <v>712</v>
      </c>
      <c r="D18" s="328" t="s">
        <v>713</v>
      </c>
      <c r="E18" s="272">
        <v>4.3</v>
      </c>
      <c r="F18" s="456" t="s">
        <v>55</v>
      </c>
      <c r="G18" s="475">
        <f>IF(F18='Priority Ratings'!$C$21,'Priority Ratings'!$B$21,IF(F18='Priority Ratings'!$C$22,'Priority Ratings'!$B$22,IF(F18='Priority Ratings'!$C$23,'Priority Ratings'!$B$23,IF(F18='Priority Ratings'!$C$24,'Priority Ratings'!$B$24,IF(F18='Priority Ratings'!$C$25,'Priority Ratings'!$B$25,IF(F18='Priority Ratings'!$C$26,'Priority Ratings'!$B$26,IF(F18='Priority Ratings'!$C$27,'Priority Ratings'!$B$27,"No Rating")))))))</f>
        <v>4</v>
      </c>
      <c r="H18" s="506">
        <f t="shared" si="1"/>
        <v>3.8834951456310676E-2</v>
      </c>
      <c r="I18" s="464" t="s">
        <v>56</v>
      </c>
      <c r="J18" s="473">
        <v>0</v>
      </c>
      <c r="K18" s="1"/>
      <c r="L18" s="1"/>
      <c r="M18" s="524">
        <f t="shared" si="0"/>
        <v>0</v>
      </c>
    </row>
    <row r="19" spans="1:13" ht="37.5" x14ac:dyDescent="0.35">
      <c r="A19" s="777"/>
      <c r="B19" s="340" t="s">
        <v>714</v>
      </c>
      <c r="C19" s="328" t="s">
        <v>715</v>
      </c>
      <c r="D19" s="609" t="s">
        <v>716</v>
      </c>
      <c r="E19" s="272">
        <v>4.3</v>
      </c>
      <c r="F19" s="456" t="s">
        <v>55</v>
      </c>
      <c r="G19" s="475">
        <f>IF(F19='Priority Ratings'!$C$21,'Priority Ratings'!$B$21,IF(F19='Priority Ratings'!$C$22,'Priority Ratings'!$B$22,IF(F19='Priority Ratings'!$C$23,'Priority Ratings'!$B$23,IF(F19='Priority Ratings'!$C$24,'Priority Ratings'!$B$24,IF(F19='Priority Ratings'!$C$25,'Priority Ratings'!$B$25,IF(F19='Priority Ratings'!$C$26,'Priority Ratings'!$B$26,IF(F19='Priority Ratings'!$C$27,'Priority Ratings'!$B$27,"No Rating")))))))</f>
        <v>4</v>
      </c>
      <c r="H19" s="506">
        <f t="shared" si="1"/>
        <v>3.8834951456310676E-2</v>
      </c>
      <c r="I19" s="464" t="s">
        <v>56</v>
      </c>
      <c r="J19" s="473">
        <v>0</v>
      </c>
      <c r="K19" s="1"/>
      <c r="L19" s="1"/>
      <c r="M19" s="524">
        <f t="shared" si="0"/>
        <v>0</v>
      </c>
    </row>
    <row r="20" spans="1:13" ht="37.5" x14ac:dyDescent="0.35">
      <c r="A20" s="777"/>
      <c r="B20" s="340" t="s">
        <v>717</v>
      </c>
      <c r="C20" s="328" t="s">
        <v>718</v>
      </c>
      <c r="D20" s="609" t="s">
        <v>719</v>
      </c>
      <c r="E20" s="272">
        <v>4.3</v>
      </c>
      <c r="F20" s="456" t="s">
        <v>55</v>
      </c>
      <c r="G20" s="475">
        <f>IF(F20='Priority Ratings'!$C$21,'Priority Ratings'!$B$21,IF(F20='Priority Ratings'!$C$22,'Priority Ratings'!$B$22,IF(F20='Priority Ratings'!$C$23,'Priority Ratings'!$B$23,IF(F20='Priority Ratings'!$C$24,'Priority Ratings'!$B$24,IF(F20='Priority Ratings'!$C$25,'Priority Ratings'!$B$25,IF(F20='Priority Ratings'!$C$26,'Priority Ratings'!$B$26,IF(F20='Priority Ratings'!$C$27,'Priority Ratings'!$B$27,"No Rating")))))))</f>
        <v>4</v>
      </c>
      <c r="H20" s="506">
        <f t="shared" si="1"/>
        <v>3.8834951456310676E-2</v>
      </c>
      <c r="I20" s="464" t="s">
        <v>56</v>
      </c>
      <c r="J20" s="473">
        <v>0</v>
      </c>
      <c r="K20" s="1"/>
      <c r="L20" s="1"/>
      <c r="M20" s="524">
        <f t="shared" si="0"/>
        <v>0</v>
      </c>
    </row>
    <row r="21" spans="1:13" ht="37.5" x14ac:dyDescent="0.35">
      <c r="A21" s="777"/>
      <c r="B21" s="340" t="s">
        <v>720</v>
      </c>
      <c r="C21" s="328" t="s">
        <v>1678</v>
      </c>
      <c r="D21" s="328" t="s">
        <v>1679</v>
      </c>
      <c r="E21" s="272">
        <v>4.3</v>
      </c>
      <c r="F21" s="456" t="s">
        <v>61</v>
      </c>
      <c r="G21" s="475">
        <f>IF(F21='Priority Ratings'!$C$21,'Priority Ratings'!$B$21,IF(F21='Priority Ratings'!$C$22,'Priority Ratings'!$B$22,IF(F21='Priority Ratings'!$C$23,'Priority Ratings'!$B$23,IF(F21='Priority Ratings'!$C$24,'Priority Ratings'!$B$24,IF(F21='Priority Ratings'!$C$25,'Priority Ratings'!$B$25,IF(F21='Priority Ratings'!$C$26,'Priority Ratings'!$B$26,IF(F21='Priority Ratings'!$C$27,'Priority Ratings'!$B$27,"No Rating")))))))</f>
        <v>5</v>
      </c>
      <c r="H21" s="506">
        <f t="shared" si="1"/>
        <v>4.8543689320388349E-2</v>
      </c>
      <c r="I21" s="464" t="s">
        <v>56</v>
      </c>
      <c r="J21" s="473">
        <v>0</v>
      </c>
      <c r="K21" s="1"/>
      <c r="L21" s="1"/>
      <c r="M21" s="524">
        <f t="shared" si="0"/>
        <v>0</v>
      </c>
    </row>
    <row r="22" spans="1:13" ht="37.5" x14ac:dyDescent="0.35">
      <c r="A22" s="777"/>
      <c r="B22" s="340" t="s">
        <v>721</v>
      </c>
      <c r="C22" s="328" t="s">
        <v>722</v>
      </c>
      <c r="D22" s="609" t="s">
        <v>723</v>
      </c>
      <c r="E22" s="272">
        <v>4.3</v>
      </c>
      <c r="F22" s="456" t="s">
        <v>55</v>
      </c>
      <c r="G22" s="475">
        <f>IF(F22='Priority Ratings'!$C$21,'Priority Ratings'!$B$21,IF(F22='Priority Ratings'!$C$22,'Priority Ratings'!$B$22,IF(F22='Priority Ratings'!$C$23,'Priority Ratings'!$B$23,IF(F22='Priority Ratings'!$C$24,'Priority Ratings'!$B$24,IF(F22='Priority Ratings'!$C$25,'Priority Ratings'!$B$25,IF(F22='Priority Ratings'!$C$26,'Priority Ratings'!$B$26,IF(F22='Priority Ratings'!$C$27,'Priority Ratings'!$B$27,"No Rating")))))))</f>
        <v>4</v>
      </c>
      <c r="H22" s="506">
        <f t="shared" si="1"/>
        <v>3.8834951456310676E-2</v>
      </c>
      <c r="I22" s="464" t="s">
        <v>56</v>
      </c>
      <c r="J22" s="473">
        <v>0</v>
      </c>
      <c r="K22" s="1"/>
      <c r="L22" s="1"/>
      <c r="M22" s="524">
        <f t="shared" si="0"/>
        <v>0</v>
      </c>
    </row>
    <row r="23" spans="1:13" ht="37.5" x14ac:dyDescent="0.35">
      <c r="A23" s="777"/>
      <c r="B23" s="340" t="s">
        <v>724</v>
      </c>
      <c r="C23" s="328" t="s">
        <v>725</v>
      </c>
      <c r="D23" s="609" t="s">
        <v>726</v>
      </c>
      <c r="E23" s="272">
        <v>4.3</v>
      </c>
      <c r="F23" s="455" t="s">
        <v>63</v>
      </c>
      <c r="G23" s="475">
        <f>IF(F23='Priority Ratings'!$C$21,'Priority Ratings'!$B$21,IF(F23='Priority Ratings'!$C$22,'Priority Ratings'!$B$22,IF(F23='Priority Ratings'!$C$23,'Priority Ratings'!$B$23,IF(F23='Priority Ratings'!$C$24,'Priority Ratings'!$B$24,IF(F23='Priority Ratings'!$C$25,'Priority Ratings'!$B$25,IF(F23='Priority Ratings'!$C$26,'Priority Ratings'!$B$26,IF(F23='Priority Ratings'!$C$27,'Priority Ratings'!$B$27,"No Rating")))))))</f>
        <v>3</v>
      </c>
      <c r="H23" s="506">
        <f t="shared" si="1"/>
        <v>2.9126213592233011E-2</v>
      </c>
      <c r="I23" s="464" t="s">
        <v>56</v>
      </c>
      <c r="J23" s="473">
        <v>0</v>
      </c>
      <c r="K23" s="1"/>
      <c r="L23" s="1"/>
      <c r="M23" s="524">
        <f t="shared" si="0"/>
        <v>0</v>
      </c>
    </row>
    <row r="24" spans="1:13" ht="50.25" customHeight="1" x14ac:dyDescent="0.35">
      <c r="A24" s="777"/>
      <c r="B24" s="340" t="s">
        <v>727</v>
      </c>
      <c r="C24" s="328" t="s">
        <v>728</v>
      </c>
      <c r="D24" s="328" t="s">
        <v>729</v>
      </c>
      <c r="E24" s="272">
        <v>4.3</v>
      </c>
      <c r="F24" s="455" t="s">
        <v>61</v>
      </c>
      <c r="G24" s="475">
        <f>IF(F24='Priority Ratings'!$C$21,'Priority Ratings'!$B$21,IF(F24='Priority Ratings'!$C$22,'Priority Ratings'!$B$22,IF(F24='Priority Ratings'!$C$23,'Priority Ratings'!$B$23,IF(F24='Priority Ratings'!$C$24,'Priority Ratings'!$B$24,IF(F24='Priority Ratings'!$C$25,'Priority Ratings'!$B$25,IF(F24='Priority Ratings'!$C$26,'Priority Ratings'!$B$26,IF(F24='Priority Ratings'!$C$27,'Priority Ratings'!$B$27,"No Rating")))))))</f>
        <v>5</v>
      </c>
      <c r="H24" s="506">
        <f t="shared" si="1"/>
        <v>4.8543689320388349E-2</v>
      </c>
      <c r="I24" s="464" t="s">
        <v>56</v>
      </c>
      <c r="J24" s="473">
        <v>0</v>
      </c>
      <c r="K24" s="1"/>
      <c r="L24" s="1"/>
      <c r="M24" s="524">
        <f t="shared" si="0"/>
        <v>0</v>
      </c>
    </row>
    <row r="25" spans="1:13" ht="51" customHeight="1" x14ac:dyDescent="0.35">
      <c r="A25" s="777"/>
      <c r="B25" s="340" t="s">
        <v>730</v>
      </c>
      <c r="C25" s="328" t="s">
        <v>731</v>
      </c>
      <c r="D25" s="609" t="s">
        <v>732</v>
      </c>
      <c r="E25" s="272">
        <v>5.4</v>
      </c>
      <c r="F25" s="455" t="s">
        <v>55</v>
      </c>
      <c r="G25" s="475">
        <f>IF(F25='Priority Ratings'!$C$21,'Priority Ratings'!$B$21,IF(F25='Priority Ratings'!$C$22,'Priority Ratings'!$B$22,IF(F25='Priority Ratings'!$C$23,'Priority Ratings'!$B$23,IF(F25='Priority Ratings'!$C$24,'Priority Ratings'!$B$24,IF(F25='Priority Ratings'!$C$25,'Priority Ratings'!$B$25,IF(F25='Priority Ratings'!$C$26,'Priority Ratings'!$B$26,IF(F25='Priority Ratings'!$C$27,'Priority Ratings'!$B$27,"No Rating")))))))</f>
        <v>4</v>
      </c>
      <c r="H25" s="506">
        <f t="shared" si="1"/>
        <v>3.8834951456310676E-2</v>
      </c>
      <c r="I25" s="464" t="s">
        <v>56</v>
      </c>
      <c r="J25" s="473">
        <v>0</v>
      </c>
      <c r="K25" s="1"/>
      <c r="L25" s="1"/>
      <c r="M25" s="524">
        <f t="shared" si="0"/>
        <v>0</v>
      </c>
    </row>
    <row r="26" spans="1:13" ht="46.5" thickBot="1" x14ac:dyDescent="0.4">
      <c r="A26" s="778"/>
      <c r="B26" s="343" t="s">
        <v>733</v>
      </c>
      <c r="C26" s="329" t="s">
        <v>734</v>
      </c>
      <c r="D26" s="329" t="s">
        <v>735</v>
      </c>
      <c r="E26" s="318">
        <v>4.3</v>
      </c>
      <c r="F26" s="499" t="s">
        <v>61</v>
      </c>
      <c r="G26" s="500">
        <f>IF(F26='Priority Ratings'!$C$21,'Priority Ratings'!$B$21,IF(F26='Priority Ratings'!$C$22,'Priority Ratings'!$B$22,IF(F26='Priority Ratings'!$C$23,'Priority Ratings'!$B$23,IF(F26='Priority Ratings'!$C$24,'Priority Ratings'!$B$24,IF(F26='Priority Ratings'!$C$25,'Priority Ratings'!$B$25,IF(F26='Priority Ratings'!$C$26,'Priority Ratings'!$B$26,IF(F26='Priority Ratings'!$C$27,'Priority Ratings'!$B$27,"No Rating")))))))</f>
        <v>5</v>
      </c>
      <c r="H26" s="506">
        <f t="shared" si="1"/>
        <v>4.8543689320388349E-2</v>
      </c>
      <c r="I26" s="502" t="s">
        <v>56</v>
      </c>
      <c r="J26" s="473">
        <v>0</v>
      </c>
      <c r="K26" s="4"/>
      <c r="L26" s="4"/>
      <c r="M26" s="536">
        <f t="shared" si="0"/>
        <v>0</v>
      </c>
    </row>
    <row r="27" spans="1:13" ht="15" thickBot="1" x14ac:dyDescent="0.4">
      <c r="B27" s="319">
        <f>COUNTA(B4:B26)</f>
        <v>23</v>
      </c>
      <c r="E27" s="376">
        <f>SUM(E4:E26)</f>
        <v>99.999999999999972</v>
      </c>
      <c r="G27" s="504">
        <f>SUM(G4:G26)</f>
        <v>103</v>
      </c>
      <c r="H27" s="426">
        <f>SUM(H4:H26)</f>
        <v>0.99999999999999967</v>
      </c>
      <c r="J27" s="321"/>
      <c r="M27" s="478">
        <f>SUM(M4:M26)</f>
        <v>0</v>
      </c>
    </row>
    <row r="28" spans="1:13" x14ac:dyDescent="0.35">
      <c r="J28" s="321"/>
    </row>
    <row r="29" spans="1:13" x14ac:dyDescent="0.35">
      <c r="J29" s="321"/>
    </row>
    <row r="30" spans="1:13" x14ac:dyDescent="0.35">
      <c r="J30" s="321"/>
    </row>
    <row r="50" spans="4:4" x14ac:dyDescent="0.35">
      <c r="D50" s="347"/>
    </row>
    <row r="54" spans="4:4" x14ac:dyDescent="0.35">
      <c r="D54" s="347"/>
    </row>
  </sheetData>
  <mergeCells count="3">
    <mergeCell ref="A4:A26"/>
    <mergeCell ref="F2:I2"/>
    <mergeCell ref="J2:L2"/>
  </mergeCells>
  <conditionalFormatting sqref="D3">
    <cfRule type="containsText" dxfId="447" priority="50" operator="containsText" text="6">
      <formula>NOT(ISERROR(SEARCH("6",D3)))</formula>
    </cfRule>
    <cfRule type="containsText" dxfId="446" priority="51" operator="containsText" text="5">
      <formula>NOT(ISERROR(SEARCH("5",D3)))</formula>
    </cfRule>
    <cfRule type="containsText" dxfId="445" priority="52" operator="containsText" text="4">
      <formula>NOT(ISERROR(SEARCH("4",D3)))</formula>
    </cfRule>
    <cfRule type="containsText" dxfId="444" priority="53" operator="containsText" text="3">
      <formula>NOT(ISERROR(SEARCH("3",D3)))</formula>
    </cfRule>
    <cfRule type="containsText" dxfId="443" priority="54" operator="containsText" text="2">
      <formula>NOT(ISERROR(SEARCH("2",D3)))</formula>
    </cfRule>
    <cfRule type="containsText" dxfId="442" priority="55" operator="containsText" text="1">
      <formula>NOT(ISERROR(SEARCH("1",D3)))</formula>
    </cfRule>
    <cfRule type="containsText" dxfId="441" priority="56" operator="containsText" text="0">
      <formula>NOT(ISERROR(SEARCH("0",D3)))</formula>
    </cfRule>
  </conditionalFormatting>
  <conditionalFormatting sqref="E27:E128">
    <cfRule type="beginsWith" dxfId="440" priority="57" operator="beginsWith" text="6">
      <formula>LEFT(E27,LEN("6"))="6"</formula>
    </cfRule>
    <cfRule type="beginsWith" dxfId="439" priority="58" operator="beginsWith" text="5">
      <formula>LEFT(E27,LEN("5"))="5"</formula>
    </cfRule>
    <cfRule type="beginsWith" dxfId="438" priority="59" operator="beginsWith" text="4">
      <formula>LEFT(E27,LEN("4"))="4"</formula>
    </cfRule>
    <cfRule type="beginsWith" dxfId="437" priority="60" operator="beginsWith" text="3">
      <formula>LEFT(E27,LEN("3"))="3"</formula>
    </cfRule>
    <cfRule type="beginsWith" dxfId="436" priority="61" operator="beginsWith" text="2">
      <formula>LEFT(E27,LEN("2"))="2"</formula>
    </cfRule>
    <cfRule type="beginsWith" dxfId="435" priority="62" operator="beginsWith" text="1">
      <formula>LEFT(E27,LEN("1"))="1"</formula>
    </cfRule>
    <cfRule type="beginsWith" dxfId="434" priority="63" operator="beginsWith" text="0">
      <formula>LEFT(E27,LEN("0"))="0"</formula>
    </cfRule>
  </conditionalFormatting>
  <dataValidations count="1">
    <dataValidation allowBlank="1" showInputMessage="1" showErrorMessage="1" promptTitle="Supplier Evidence" prompt="If the answer is fully comply or partially comply , then provide the actual document name(section, paragraph, page) /evidence and hyperlink to this column as proof" sqref="K4:K13" xr:uid="{00000000-0002-0000-1800-000000000000}"/>
  </dataValidations>
  <pageMargins left="0.7" right="0.7" top="0.75" bottom="0.75" header="0.3" footer="0.3"/>
  <pageSetup orientation="portrait" r:id="rId1"/>
  <extLst>
    <ext xmlns:x14="http://schemas.microsoft.com/office/spreadsheetml/2009/9/main" uri="{78C0D931-6437-407d-A8EE-F0AAD7539E65}">
      <x14:conditionalFormattings>
        <x14:conditionalFormatting xmlns:xm="http://schemas.microsoft.com/office/excel/2006/main">
          <x14:cfRule type="beginsWith" priority="36" operator="beginsWith" text="6" id="{E87F629C-E78F-4EC0-B81C-3B2DD20A4DD5}">
            <xm:f>LEFT('Manage projects'!F4,LEN("6"))="6"</xm:f>
            <x14:dxf>
              <fill>
                <patternFill>
                  <bgColor rgb="FFFFCCCC"/>
                </patternFill>
              </fill>
            </x14:dxf>
          </x14:cfRule>
          <x14:cfRule type="beginsWith" priority="37" operator="beginsWith" text="5" id="{0825F4E6-08F2-4AB2-B48D-1D60499BF0D5}">
            <xm:f>LEFT('Manage projects'!F4,LEN("5"))="5"</xm:f>
            <x14:dxf>
              <fill>
                <patternFill>
                  <bgColor rgb="FFFFFFCC"/>
                </patternFill>
              </fill>
            </x14:dxf>
          </x14:cfRule>
          <x14:cfRule type="beginsWith" priority="38" operator="beginsWith" text="4" id="{ED232EE1-CB75-48AA-AF1A-3F661B62D8D9}">
            <xm:f>LEFT('Manage projects'!F4,LEN("4"))="4"</xm:f>
            <x14:dxf>
              <fill>
                <patternFill>
                  <bgColor rgb="FFFFFFCC"/>
                </patternFill>
              </fill>
            </x14:dxf>
          </x14:cfRule>
          <x14:cfRule type="beginsWith" priority="39" operator="beginsWith" text="3" id="{9DD815B8-EF31-40E8-AF19-CB8F709CA33F}">
            <xm:f>LEFT('Manage projects'!F4,LEN("3"))="3"</xm:f>
            <x14:dxf>
              <fill>
                <patternFill>
                  <bgColor rgb="FFFFFFCC"/>
                </patternFill>
              </fill>
            </x14:dxf>
          </x14:cfRule>
          <x14:cfRule type="beginsWith" priority="40" operator="beginsWith" text="2" id="{205B7FA6-C344-42CE-A3BC-811869A42846}">
            <xm:f>LEFT('Manage projects'!F4,LEN("2"))="2"</xm:f>
            <x14:dxf>
              <fill>
                <patternFill>
                  <fgColor theme="0"/>
                  <bgColor rgb="FFCCFFCC"/>
                </patternFill>
              </fill>
            </x14:dxf>
          </x14:cfRule>
          <x14:cfRule type="beginsWith" priority="41" operator="beginsWith" text="1" id="{AA363478-7595-41DE-9DBB-89EA7BC73709}">
            <xm:f>LEFT('Manage projects'!F4,LEN("1"))="1"</xm:f>
            <x14:dxf>
              <fill>
                <patternFill>
                  <bgColor rgb="FFCCFFCC"/>
                </patternFill>
              </fill>
            </x14:dxf>
          </x14:cfRule>
          <x14:cfRule type="beginsWith" priority="42" operator="beginsWith" text="0" id="{D6CCE7A7-941E-4C00-AEAB-BDE0BE9DBA1B}">
            <xm:f>LEFT('Manage projects'!F4,LEN("0"))="0"</xm:f>
            <x14:dxf>
              <fill>
                <patternFill>
                  <bgColor rgb="FFCCFFCC"/>
                </patternFill>
              </fill>
            </x14:dxf>
          </x14:cfRule>
          <xm:sqref>M4:M26 F4:I26</xm:sqref>
        </x14:conditionalFormatting>
      </x14:conditionalFormattings>
    </ext>
    <ext xmlns:x14="http://schemas.microsoft.com/office/spreadsheetml/2009/9/main" uri="{CCE6A557-97BC-4b89-ADB6-D9C93CAAB3DF}">
      <x14:dataValidations xmlns:xm="http://schemas.microsoft.com/office/excel/2006/main" count="2">
        <x14:dataValidation type="list" showInputMessage="1" showErrorMessage="1" promptTitle="Supplier" prompt="Please make a selection from the list" xr:uid="{00000000-0002-0000-1800-000001000000}">
          <x14:formula1>
            <xm:f>'Priority Ratings'!$I$21:$I$23</xm:f>
          </x14:formula1>
          <xm:sqref>J4:J26</xm:sqref>
        </x14:dataValidation>
        <x14:dataValidation type="list" allowBlank="1" showInputMessage="1" showErrorMessage="1" xr:uid="{00000000-0002-0000-1800-000002000000}">
          <x14:formula1>
            <xm:f>'Priority Ratings'!$C$21:$C$27</xm:f>
          </x14:formula1>
          <xm:sqref>F4:F26</xm:sqref>
        </x14:dataValidation>
      </x14:dataValidations>
    </ext>
  </extLst>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L63"/>
  <sheetViews>
    <sheetView topLeftCell="E17" zoomScale="90" zoomScaleNormal="90" workbookViewId="0">
      <selection activeCell="L32" sqref="L32"/>
    </sheetView>
  </sheetViews>
  <sheetFormatPr defaultColWidth="10.26953125" defaultRowHeight="14.5" x14ac:dyDescent="0.35"/>
  <cols>
    <col min="1" max="1" width="8" customWidth="1"/>
    <col min="3" max="3" width="64.7265625" customWidth="1"/>
    <col min="4" max="4" width="67.81640625" style="346" customWidth="1"/>
    <col min="5" max="5" width="17.453125" style="321" customWidth="1"/>
    <col min="6" max="6" width="11.26953125" style="321" customWidth="1"/>
    <col min="7" max="7" width="14.26953125" style="321" customWidth="1"/>
    <col min="8" max="8" width="38.54296875" style="321" customWidth="1"/>
    <col min="9" max="9" width="17" style="321" customWidth="1"/>
    <col min="10" max="10" width="23.7265625" style="302" customWidth="1"/>
    <col min="11" max="11" width="16.453125" style="302" customWidth="1"/>
    <col min="12" max="12" width="19.54296875" style="321" customWidth="1"/>
  </cols>
  <sheetData>
    <row r="1" spans="1:12" ht="20.5" thickBot="1" x14ac:dyDescent="0.4">
      <c r="A1" s="298" t="s">
        <v>736</v>
      </c>
      <c r="D1" s="335"/>
      <c r="E1" s="336"/>
      <c r="F1" s="336"/>
      <c r="G1" s="336"/>
      <c r="H1" s="336"/>
      <c r="I1" s="336"/>
      <c r="L1" s="336"/>
    </row>
    <row r="2" spans="1:12" ht="20.5" thickBot="1" x14ac:dyDescent="0.4">
      <c r="A2" s="298"/>
      <c r="D2" s="335"/>
      <c r="E2" s="766" t="s">
        <v>1693</v>
      </c>
      <c r="F2" s="767"/>
      <c r="G2" s="767"/>
      <c r="H2" s="768"/>
      <c r="I2" s="763" t="s">
        <v>1692</v>
      </c>
      <c r="J2" s="764"/>
      <c r="K2" s="765"/>
      <c r="L2" s="336"/>
    </row>
    <row r="3" spans="1:12" s="299" customFormat="1" ht="72.75" customHeight="1" thickBot="1" x14ac:dyDescent="0.3">
      <c r="A3" s="375" t="s">
        <v>308</v>
      </c>
      <c r="B3" s="348" t="s">
        <v>586</v>
      </c>
      <c r="C3" s="305" t="s">
        <v>310</v>
      </c>
      <c r="D3" s="325" t="s">
        <v>312</v>
      </c>
      <c r="E3" s="485" t="s">
        <v>42</v>
      </c>
      <c r="F3" s="485" t="s">
        <v>43</v>
      </c>
      <c r="G3" s="485" t="s">
        <v>44</v>
      </c>
      <c r="H3" s="486" t="s">
        <v>45</v>
      </c>
      <c r="I3" s="325" t="s">
        <v>1688</v>
      </c>
      <c r="J3" s="310" t="s">
        <v>306</v>
      </c>
      <c r="K3" s="310" t="s">
        <v>587</v>
      </c>
      <c r="L3" s="496" t="s">
        <v>47</v>
      </c>
    </row>
    <row r="4" spans="1:12" ht="36" customHeight="1" thickBot="1" x14ac:dyDescent="0.4">
      <c r="A4" s="779" t="s">
        <v>736</v>
      </c>
      <c r="B4" s="386" t="s">
        <v>737</v>
      </c>
      <c r="C4" s="540" t="s">
        <v>738</v>
      </c>
      <c r="D4" s="327" t="s">
        <v>739</v>
      </c>
      <c r="E4" s="515" t="s">
        <v>61</v>
      </c>
      <c r="F4" s="613">
        <f>IF(E4='Priority Ratings'!$C$21,'Priority Ratings'!$B$21,IF(E4='Priority Ratings'!$C$22,'Priority Ratings'!$B$22,IF(E4='Priority Ratings'!$C$23,'Priority Ratings'!$B$23,IF(E4='Priority Ratings'!$C$24,'Priority Ratings'!$B$24,IF(E4='Priority Ratings'!$C$25,'Priority Ratings'!$B$25,IF(E4='Priority Ratings'!$C$26,'Priority Ratings'!$B$26,IF(E4='Priority Ratings'!$C$27,'Priority Ratings'!$B$27,"No Rating")))))))</f>
        <v>5</v>
      </c>
      <c r="G4" s="516">
        <f>F4/F$32</f>
        <v>4.0322580645161289E-2</v>
      </c>
      <c r="H4" s="517" t="s">
        <v>64</v>
      </c>
      <c r="I4" s="544">
        <v>0</v>
      </c>
      <c r="J4" s="443"/>
      <c r="K4" s="444"/>
      <c r="L4" s="518">
        <f>I4*G4</f>
        <v>0</v>
      </c>
    </row>
    <row r="5" spans="1:12" ht="90" customHeight="1" thickBot="1" x14ac:dyDescent="0.4">
      <c r="A5" s="780"/>
      <c r="B5" s="315" t="s">
        <v>740</v>
      </c>
      <c r="C5" s="341" t="s">
        <v>741</v>
      </c>
      <c r="D5" s="328" t="s">
        <v>742</v>
      </c>
      <c r="E5" s="428" t="s">
        <v>55</v>
      </c>
      <c r="F5" s="475">
        <f>IF(E5='Priority Ratings'!$C$21,'Priority Ratings'!$B$21,IF(E5='Priority Ratings'!$C$22,'Priority Ratings'!$B$22,IF(E5='Priority Ratings'!$C$23,'Priority Ratings'!$B$23,IF(E5='Priority Ratings'!$C$24,'Priority Ratings'!$B$24,IF(E5='Priority Ratings'!$C$25,'Priority Ratings'!$B$25,IF(E5='Priority Ratings'!$C$26,'Priority Ratings'!$B$26,IF(E5='Priority Ratings'!$C$27,'Priority Ratings'!$B$27,"No Rating")))))))</f>
        <v>4</v>
      </c>
      <c r="G5" s="471">
        <f t="shared" ref="G5:G31" si="0">F5/F$32</f>
        <v>3.2258064516129031E-2</v>
      </c>
      <c r="H5" s="437" t="s">
        <v>56</v>
      </c>
      <c r="I5" s="544">
        <v>0</v>
      </c>
      <c r="J5" s="431"/>
      <c r="K5" s="434"/>
      <c r="L5" s="439">
        <f t="shared" ref="L5:L31" si="1">I5*G5</f>
        <v>0</v>
      </c>
    </row>
    <row r="6" spans="1:12" ht="38" thickBot="1" x14ac:dyDescent="0.4">
      <c r="A6" s="780"/>
      <c r="B6" s="315" t="s">
        <v>743</v>
      </c>
      <c r="C6" s="382" t="s">
        <v>744</v>
      </c>
      <c r="D6" s="328" t="s">
        <v>745</v>
      </c>
      <c r="E6" s="428" t="s">
        <v>55</v>
      </c>
      <c r="F6" s="475">
        <f>IF(E6='Priority Ratings'!$C$21,'Priority Ratings'!$B$21,IF(E6='Priority Ratings'!$C$22,'Priority Ratings'!$B$22,IF(E6='Priority Ratings'!$C$23,'Priority Ratings'!$B$23,IF(E6='Priority Ratings'!$C$24,'Priority Ratings'!$B$24,IF(E6='Priority Ratings'!$C$25,'Priority Ratings'!$B$25,IF(E6='Priority Ratings'!$C$26,'Priority Ratings'!$B$26,IF(E6='Priority Ratings'!$C$27,'Priority Ratings'!$B$27,"No Rating")))))))</f>
        <v>4</v>
      </c>
      <c r="G6" s="471">
        <f t="shared" si="0"/>
        <v>3.2258064516129031E-2</v>
      </c>
      <c r="H6" s="437" t="s">
        <v>56</v>
      </c>
      <c r="I6" s="544">
        <v>0</v>
      </c>
      <c r="J6" s="431"/>
      <c r="K6" s="434"/>
      <c r="L6" s="439">
        <f t="shared" si="1"/>
        <v>0</v>
      </c>
    </row>
    <row r="7" spans="1:12" ht="409.6" thickBot="1" x14ac:dyDescent="0.4">
      <c r="A7" s="780"/>
      <c r="B7" s="315" t="s">
        <v>746</v>
      </c>
      <c r="C7" s="382" t="s">
        <v>747</v>
      </c>
      <c r="D7" s="328" t="s">
        <v>748</v>
      </c>
      <c r="E7" s="428" t="s">
        <v>61</v>
      </c>
      <c r="F7" s="475">
        <f>IF(E7='Priority Ratings'!$C$21,'Priority Ratings'!$B$21,IF(E7='Priority Ratings'!$C$22,'Priority Ratings'!$B$22,IF(E7='Priority Ratings'!$C$23,'Priority Ratings'!$B$23,IF(E7='Priority Ratings'!$C$24,'Priority Ratings'!$B$24,IF(E7='Priority Ratings'!$C$25,'Priority Ratings'!$B$25,IF(E7='Priority Ratings'!$C$26,'Priority Ratings'!$B$26,IF(E7='Priority Ratings'!$C$27,'Priority Ratings'!$B$27,"No Rating")))))))</f>
        <v>5</v>
      </c>
      <c r="G7" s="471">
        <f t="shared" si="0"/>
        <v>4.0322580645161289E-2</v>
      </c>
      <c r="H7" s="437" t="s">
        <v>56</v>
      </c>
      <c r="I7" s="544">
        <v>0</v>
      </c>
      <c r="J7" s="431"/>
      <c r="K7" s="434"/>
      <c r="L7" s="439">
        <f t="shared" si="1"/>
        <v>0</v>
      </c>
    </row>
    <row r="8" spans="1:12" ht="38" thickBot="1" x14ac:dyDescent="0.4">
      <c r="A8" s="780"/>
      <c r="B8" s="315" t="s">
        <v>749</v>
      </c>
      <c r="C8" s="382" t="s">
        <v>750</v>
      </c>
      <c r="D8" s="380" t="s">
        <v>751</v>
      </c>
      <c r="E8" s="428" t="s">
        <v>55</v>
      </c>
      <c r="F8" s="475">
        <f>IF(E8='Priority Ratings'!$C$21,'Priority Ratings'!$B$21,IF(E8='Priority Ratings'!$C$22,'Priority Ratings'!$B$22,IF(E8='Priority Ratings'!$C$23,'Priority Ratings'!$B$23,IF(E8='Priority Ratings'!$C$24,'Priority Ratings'!$B$24,IF(E8='Priority Ratings'!$C$25,'Priority Ratings'!$B$25,IF(E8='Priority Ratings'!$C$26,'Priority Ratings'!$B$26,IF(E8='Priority Ratings'!$C$27,'Priority Ratings'!$B$27,"No Rating")))))))</f>
        <v>4</v>
      </c>
      <c r="G8" s="471">
        <f t="shared" si="0"/>
        <v>3.2258064516129031E-2</v>
      </c>
      <c r="H8" s="437" t="s">
        <v>56</v>
      </c>
      <c r="I8" s="544">
        <v>0</v>
      </c>
      <c r="J8" s="431"/>
      <c r="K8" s="434"/>
      <c r="L8" s="439">
        <f t="shared" si="1"/>
        <v>0</v>
      </c>
    </row>
    <row r="9" spans="1:12" ht="37.5" customHeight="1" thickBot="1" x14ac:dyDescent="0.4">
      <c r="A9" s="780"/>
      <c r="B9" s="315" t="s">
        <v>752</v>
      </c>
      <c r="C9" s="382" t="s">
        <v>753</v>
      </c>
      <c r="D9" s="380" t="s">
        <v>754</v>
      </c>
      <c r="E9" s="428" t="s">
        <v>61</v>
      </c>
      <c r="F9" s="475">
        <f>IF(E9='Priority Ratings'!$C$21,'Priority Ratings'!$B$21,IF(E9='Priority Ratings'!$C$22,'Priority Ratings'!$B$22,IF(E9='Priority Ratings'!$C$23,'Priority Ratings'!$B$23,IF(E9='Priority Ratings'!$C$24,'Priority Ratings'!$B$24,IF(E9='Priority Ratings'!$C$25,'Priority Ratings'!$B$25,IF(E9='Priority Ratings'!$C$26,'Priority Ratings'!$B$26,IF(E9='Priority Ratings'!$C$27,'Priority Ratings'!$B$27,"No Rating")))))))</f>
        <v>5</v>
      </c>
      <c r="G9" s="471">
        <f t="shared" si="0"/>
        <v>4.0322580645161289E-2</v>
      </c>
      <c r="H9" s="437" t="s">
        <v>56</v>
      </c>
      <c r="I9" s="544">
        <v>0</v>
      </c>
      <c r="J9" s="431"/>
      <c r="K9" s="434"/>
      <c r="L9" s="440">
        <f t="shared" si="1"/>
        <v>0</v>
      </c>
    </row>
    <row r="10" spans="1:12" ht="69.75" customHeight="1" thickBot="1" x14ac:dyDescent="0.4">
      <c r="A10" s="780"/>
      <c r="B10" s="315" t="s">
        <v>755</v>
      </c>
      <c r="C10" s="382" t="s">
        <v>756</v>
      </c>
      <c r="D10" s="380" t="s">
        <v>757</v>
      </c>
      <c r="E10" s="428" t="s">
        <v>55</v>
      </c>
      <c r="F10" s="475">
        <f>IF(E10='Priority Ratings'!$C$21,'Priority Ratings'!$B$21,IF(E10='Priority Ratings'!$C$22,'Priority Ratings'!$B$22,IF(E10='Priority Ratings'!$C$23,'Priority Ratings'!$B$23,IF(E10='Priority Ratings'!$C$24,'Priority Ratings'!$B$24,IF(E10='Priority Ratings'!$C$25,'Priority Ratings'!$B$25,IF(E10='Priority Ratings'!$C$26,'Priority Ratings'!$B$26,IF(E10='Priority Ratings'!$C$27,'Priority Ratings'!$B$27,"No Rating")))))))</f>
        <v>4</v>
      </c>
      <c r="G10" s="471">
        <f t="shared" si="0"/>
        <v>3.2258064516129031E-2</v>
      </c>
      <c r="H10" s="437" t="s">
        <v>56</v>
      </c>
      <c r="I10" s="544">
        <v>0</v>
      </c>
      <c r="J10" s="431"/>
      <c r="K10" s="434"/>
      <c r="L10" s="440">
        <f t="shared" si="1"/>
        <v>0</v>
      </c>
    </row>
    <row r="11" spans="1:12" ht="72.75" customHeight="1" thickBot="1" x14ac:dyDescent="0.4">
      <c r="A11" s="780"/>
      <c r="B11" s="315" t="s">
        <v>758</v>
      </c>
      <c r="C11" s="382" t="s">
        <v>759</v>
      </c>
      <c r="D11" s="380" t="s">
        <v>760</v>
      </c>
      <c r="E11" s="428" t="s">
        <v>55</v>
      </c>
      <c r="F11" s="475">
        <f>IF(E11='Priority Ratings'!$C$21,'Priority Ratings'!$B$21,IF(E11='Priority Ratings'!$C$22,'Priority Ratings'!$B$22,IF(E11='Priority Ratings'!$C$23,'Priority Ratings'!$B$23,IF(E11='Priority Ratings'!$C$24,'Priority Ratings'!$B$24,IF(E11='Priority Ratings'!$C$25,'Priority Ratings'!$B$25,IF(E11='Priority Ratings'!$C$26,'Priority Ratings'!$B$26,IF(E11='Priority Ratings'!$C$27,'Priority Ratings'!$B$27,"No Rating")))))))</f>
        <v>4</v>
      </c>
      <c r="G11" s="471">
        <f t="shared" si="0"/>
        <v>3.2258064516129031E-2</v>
      </c>
      <c r="H11" s="437" t="s">
        <v>56</v>
      </c>
      <c r="I11" s="544">
        <v>0</v>
      </c>
      <c r="J11" s="431"/>
      <c r="K11" s="434"/>
      <c r="L11" s="440">
        <f t="shared" si="1"/>
        <v>0</v>
      </c>
    </row>
    <row r="12" spans="1:12" ht="63" customHeight="1" thickBot="1" x14ac:dyDescent="0.4">
      <c r="A12" s="780"/>
      <c r="B12" s="315" t="s">
        <v>761</v>
      </c>
      <c r="C12" s="382" t="s">
        <v>762</v>
      </c>
      <c r="D12" s="380" t="s">
        <v>763</v>
      </c>
      <c r="E12" s="428" t="s">
        <v>61</v>
      </c>
      <c r="F12" s="475">
        <f>IF(E12='Priority Ratings'!$C$21,'Priority Ratings'!$B$21,IF(E12='Priority Ratings'!$C$22,'Priority Ratings'!$B$22,IF(E12='Priority Ratings'!$C$23,'Priority Ratings'!$B$23,IF(E12='Priority Ratings'!$C$24,'Priority Ratings'!$B$24,IF(E12='Priority Ratings'!$C$25,'Priority Ratings'!$B$25,IF(E12='Priority Ratings'!$C$26,'Priority Ratings'!$B$26,IF(E12='Priority Ratings'!$C$27,'Priority Ratings'!$B$27,"No Rating")))))))</f>
        <v>5</v>
      </c>
      <c r="G12" s="471">
        <f t="shared" si="0"/>
        <v>4.0322580645161289E-2</v>
      </c>
      <c r="H12" s="437" t="s">
        <v>56</v>
      </c>
      <c r="I12" s="544">
        <v>0</v>
      </c>
      <c r="J12" s="431"/>
      <c r="K12" s="434"/>
      <c r="L12" s="440">
        <f t="shared" si="1"/>
        <v>0</v>
      </c>
    </row>
    <row r="13" spans="1:12" ht="75.75" customHeight="1" thickBot="1" x14ac:dyDescent="0.4">
      <c r="A13" s="780"/>
      <c r="B13" s="315" t="s">
        <v>764</v>
      </c>
      <c r="C13" s="382" t="s">
        <v>765</v>
      </c>
      <c r="D13" s="380" t="s">
        <v>766</v>
      </c>
      <c r="E13" s="428" t="s">
        <v>61</v>
      </c>
      <c r="F13" s="475">
        <f>IF(E13='Priority Ratings'!$C$21,'Priority Ratings'!$B$21,IF(E13='Priority Ratings'!$C$22,'Priority Ratings'!$B$22,IF(E13='Priority Ratings'!$C$23,'Priority Ratings'!$B$23,IF(E13='Priority Ratings'!$C$24,'Priority Ratings'!$B$24,IF(E13='Priority Ratings'!$C$25,'Priority Ratings'!$B$25,IF(E13='Priority Ratings'!$C$26,'Priority Ratings'!$B$26,IF(E13='Priority Ratings'!$C$27,'Priority Ratings'!$B$27,"No Rating")))))))</f>
        <v>5</v>
      </c>
      <c r="G13" s="471">
        <f t="shared" si="0"/>
        <v>4.0322580645161289E-2</v>
      </c>
      <c r="H13" s="437" t="s">
        <v>56</v>
      </c>
      <c r="I13" s="544">
        <v>0</v>
      </c>
      <c r="J13" s="431"/>
      <c r="K13" s="434"/>
      <c r="L13" s="440">
        <f t="shared" si="1"/>
        <v>0</v>
      </c>
    </row>
    <row r="14" spans="1:12" ht="69.5" thickBot="1" x14ac:dyDescent="0.4">
      <c r="A14" s="780"/>
      <c r="B14" s="315" t="s">
        <v>767</v>
      </c>
      <c r="C14" s="382" t="s">
        <v>768</v>
      </c>
      <c r="D14" s="380" t="s">
        <v>769</v>
      </c>
      <c r="E14" s="428" t="s">
        <v>61</v>
      </c>
      <c r="F14" s="475">
        <f>IF(E14='Priority Ratings'!$C$21,'Priority Ratings'!$B$21,IF(E14='Priority Ratings'!$C$22,'Priority Ratings'!$B$22,IF(E14='Priority Ratings'!$C$23,'Priority Ratings'!$B$23,IF(E14='Priority Ratings'!$C$24,'Priority Ratings'!$B$24,IF(E14='Priority Ratings'!$C$25,'Priority Ratings'!$B$25,IF(E14='Priority Ratings'!$C$26,'Priority Ratings'!$B$26,IF(E14='Priority Ratings'!$C$27,'Priority Ratings'!$B$27,"No Rating")))))))</f>
        <v>5</v>
      </c>
      <c r="G14" s="471">
        <f t="shared" si="0"/>
        <v>4.0322580645161289E-2</v>
      </c>
      <c r="H14" s="437" t="s">
        <v>56</v>
      </c>
      <c r="I14" s="544">
        <v>0</v>
      </c>
      <c r="J14" s="431"/>
      <c r="K14" s="434"/>
      <c r="L14" s="440">
        <f t="shared" si="1"/>
        <v>0</v>
      </c>
    </row>
    <row r="15" spans="1:12" ht="46.5" thickBot="1" x14ac:dyDescent="0.4">
      <c r="A15" s="780"/>
      <c r="B15" s="315" t="s">
        <v>770</v>
      </c>
      <c r="C15" s="382" t="s">
        <v>771</v>
      </c>
      <c r="D15" s="380" t="s">
        <v>772</v>
      </c>
      <c r="E15" s="507" t="s">
        <v>61</v>
      </c>
      <c r="F15" s="592">
        <f>IF(E15='Priority Ratings'!$C$21,'Priority Ratings'!$B$21,IF(E15='Priority Ratings'!$C$22,'Priority Ratings'!$B$22,IF(E15='Priority Ratings'!$C$23,'Priority Ratings'!$B$23,IF(E15='Priority Ratings'!$C$24,'Priority Ratings'!$B$24,IF(E15='Priority Ratings'!$C$25,'Priority Ratings'!$B$25,IF(E15='Priority Ratings'!$C$26,'Priority Ratings'!$B$26,IF(E15='Priority Ratings'!$C$27,'Priority Ratings'!$B$27,"No Rating")))))))</f>
        <v>5</v>
      </c>
      <c r="G15" s="471">
        <f t="shared" si="0"/>
        <v>4.0322580645161289E-2</v>
      </c>
      <c r="H15" s="464" t="s">
        <v>56</v>
      </c>
      <c r="I15" s="544">
        <v>0</v>
      </c>
      <c r="J15" s="508"/>
      <c r="K15" s="457"/>
      <c r="L15" s="510">
        <f t="shared" si="1"/>
        <v>0</v>
      </c>
    </row>
    <row r="16" spans="1:12" ht="63" customHeight="1" thickBot="1" x14ac:dyDescent="0.4">
      <c r="A16" s="780"/>
      <c r="B16" s="315" t="s">
        <v>773</v>
      </c>
      <c r="C16" s="382" t="s">
        <v>774</v>
      </c>
      <c r="D16" s="380" t="s">
        <v>775</v>
      </c>
      <c r="E16" s="514" t="s">
        <v>63</v>
      </c>
      <c r="F16" s="592">
        <f>IF(E16='Priority Ratings'!$C$21,'Priority Ratings'!$B$21,IF(E16='Priority Ratings'!$C$22,'Priority Ratings'!$B$22,IF(E16='Priority Ratings'!$C$23,'Priority Ratings'!$B$23,IF(E16='Priority Ratings'!$C$24,'Priority Ratings'!$B$24,IF(E16='Priority Ratings'!$C$25,'Priority Ratings'!$B$25,IF(E16='Priority Ratings'!$C$26,'Priority Ratings'!$B$26,IF(E16='Priority Ratings'!$C$27,'Priority Ratings'!$B$27,"No Rating")))))))</f>
        <v>3</v>
      </c>
      <c r="G16" s="471">
        <f t="shared" si="0"/>
        <v>2.4193548387096774E-2</v>
      </c>
      <c r="H16" s="464" t="s">
        <v>56</v>
      </c>
      <c r="I16" s="544">
        <v>0</v>
      </c>
      <c r="J16" s="509"/>
      <c r="K16" s="509"/>
      <c r="L16" s="510">
        <f t="shared" si="1"/>
        <v>0</v>
      </c>
    </row>
    <row r="17" spans="1:12" ht="43.5" customHeight="1" thickBot="1" x14ac:dyDescent="0.4">
      <c r="A17" s="780"/>
      <c r="B17" s="315" t="s">
        <v>776</v>
      </c>
      <c r="C17" s="382" t="s">
        <v>777</v>
      </c>
      <c r="D17" s="380" t="s">
        <v>778</v>
      </c>
      <c r="E17" s="514" t="s">
        <v>61</v>
      </c>
      <c r="F17" s="592">
        <f>IF(E17='Priority Ratings'!$C$21,'Priority Ratings'!$B$21,IF(E17='Priority Ratings'!$C$22,'Priority Ratings'!$B$22,IF(E17='Priority Ratings'!$C$23,'Priority Ratings'!$B$23,IF(E17='Priority Ratings'!$C$24,'Priority Ratings'!$B$24,IF(E17='Priority Ratings'!$C$25,'Priority Ratings'!$B$25,IF(E17='Priority Ratings'!$C$26,'Priority Ratings'!$B$26,IF(E17='Priority Ratings'!$C$27,'Priority Ratings'!$B$27,"No Rating")))))))</f>
        <v>5</v>
      </c>
      <c r="G17" s="471">
        <f t="shared" si="0"/>
        <v>4.0322580645161289E-2</v>
      </c>
      <c r="H17" s="464" t="s">
        <v>56</v>
      </c>
      <c r="I17" s="544">
        <v>0</v>
      </c>
      <c r="J17" s="509"/>
      <c r="K17" s="509"/>
      <c r="L17" s="510">
        <f t="shared" si="1"/>
        <v>0</v>
      </c>
    </row>
    <row r="18" spans="1:12" ht="48" customHeight="1" thickBot="1" x14ac:dyDescent="0.4">
      <c r="A18" s="780"/>
      <c r="B18" s="315" t="s">
        <v>779</v>
      </c>
      <c r="C18" s="382" t="s">
        <v>780</v>
      </c>
      <c r="D18" s="380" t="s">
        <v>781</v>
      </c>
      <c r="E18" s="514" t="s">
        <v>61</v>
      </c>
      <c r="F18" s="592">
        <f>IF(E18='Priority Ratings'!$C$21,'Priority Ratings'!$B$21,IF(E18='Priority Ratings'!$C$22,'Priority Ratings'!$B$22,IF(E18='Priority Ratings'!$C$23,'Priority Ratings'!$B$23,IF(E18='Priority Ratings'!$C$24,'Priority Ratings'!$B$24,IF(E18='Priority Ratings'!$C$25,'Priority Ratings'!$B$25,IF(E18='Priority Ratings'!$C$26,'Priority Ratings'!$B$26,IF(E18='Priority Ratings'!$C$27,'Priority Ratings'!$B$27,"No Rating")))))))</f>
        <v>5</v>
      </c>
      <c r="G18" s="471">
        <f t="shared" si="0"/>
        <v>4.0322580645161289E-2</v>
      </c>
      <c r="H18" s="464" t="s">
        <v>56</v>
      </c>
      <c r="I18" s="544">
        <v>0</v>
      </c>
      <c r="J18" s="509"/>
      <c r="K18" s="509"/>
      <c r="L18" s="510">
        <f t="shared" si="1"/>
        <v>0</v>
      </c>
    </row>
    <row r="19" spans="1:12" ht="60.75" customHeight="1" thickBot="1" x14ac:dyDescent="0.4">
      <c r="A19" s="780"/>
      <c r="B19" s="315" t="s">
        <v>782</v>
      </c>
      <c r="C19" s="382" t="s">
        <v>783</v>
      </c>
      <c r="D19" s="633" t="s">
        <v>784</v>
      </c>
      <c r="E19" s="514" t="s">
        <v>63</v>
      </c>
      <c r="F19" s="592">
        <f>IF(E19='Priority Ratings'!$C$21,'Priority Ratings'!$B$21,IF(E19='Priority Ratings'!$C$22,'Priority Ratings'!$B$22,IF(E19='Priority Ratings'!$C$23,'Priority Ratings'!$B$23,IF(E19='Priority Ratings'!$C$24,'Priority Ratings'!$B$24,IF(E19='Priority Ratings'!$C$25,'Priority Ratings'!$B$25,IF(E19='Priority Ratings'!$C$26,'Priority Ratings'!$B$26,IF(E19='Priority Ratings'!$C$27,'Priority Ratings'!$B$27,"No Rating")))))))</f>
        <v>3</v>
      </c>
      <c r="G19" s="471">
        <f t="shared" si="0"/>
        <v>2.4193548387096774E-2</v>
      </c>
      <c r="H19" s="464" t="s">
        <v>56</v>
      </c>
      <c r="I19" s="544">
        <v>0</v>
      </c>
      <c r="J19" s="509"/>
      <c r="K19" s="509"/>
      <c r="L19" s="510">
        <f t="shared" si="1"/>
        <v>0</v>
      </c>
    </row>
    <row r="20" spans="1:12" ht="44.25" customHeight="1" thickBot="1" x14ac:dyDescent="0.4">
      <c r="A20" s="780"/>
      <c r="B20" s="315" t="s">
        <v>785</v>
      </c>
      <c r="C20" s="382" t="s">
        <v>786</v>
      </c>
      <c r="D20" s="382" t="s">
        <v>787</v>
      </c>
      <c r="E20" s="514" t="s">
        <v>55</v>
      </c>
      <c r="F20" s="592">
        <f>IF(E20='Priority Ratings'!$C$21,'Priority Ratings'!$B$21,IF(E20='Priority Ratings'!$C$22,'Priority Ratings'!$B$22,IF(E20='Priority Ratings'!$C$23,'Priority Ratings'!$B$23,IF(E20='Priority Ratings'!$C$24,'Priority Ratings'!$B$24,IF(E20='Priority Ratings'!$C$25,'Priority Ratings'!$B$25,IF(E20='Priority Ratings'!$C$26,'Priority Ratings'!$B$26,IF(E20='Priority Ratings'!$C$27,'Priority Ratings'!$B$27,"No Rating")))))))</f>
        <v>4</v>
      </c>
      <c r="G20" s="471">
        <f t="shared" si="0"/>
        <v>3.2258064516129031E-2</v>
      </c>
      <c r="H20" s="464" t="s">
        <v>56</v>
      </c>
      <c r="I20" s="544">
        <v>0</v>
      </c>
      <c r="J20" s="509"/>
      <c r="K20" s="509"/>
      <c r="L20" s="510">
        <f t="shared" si="1"/>
        <v>0</v>
      </c>
    </row>
    <row r="21" spans="1:12" ht="49.5" customHeight="1" thickBot="1" x14ac:dyDescent="0.4">
      <c r="A21" s="780"/>
      <c r="B21" s="315" t="s">
        <v>788</v>
      </c>
      <c r="C21" s="382" t="s">
        <v>789</v>
      </c>
      <c r="D21" s="382" t="s">
        <v>790</v>
      </c>
      <c r="E21" s="514" t="s">
        <v>55</v>
      </c>
      <c r="F21" s="592">
        <f>IF(E21='Priority Ratings'!$C$21,'Priority Ratings'!$B$21,IF(E21='Priority Ratings'!$C$22,'Priority Ratings'!$B$22,IF(E21='Priority Ratings'!$C$23,'Priority Ratings'!$B$23,IF(E21='Priority Ratings'!$C$24,'Priority Ratings'!$B$24,IF(E21='Priority Ratings'!$C$25,'Priority Ratings'!$B$25,IF(E21='Priority Ratings'!$C$26,'Priority Ratings'!$B$26,IF(E21='Priority Ratings'!$C$27,'Priority Ratings'!$B$27,"No Rating")))))))</f>
        <v>4</v>
      </c>
      <c r="G21" s="471">
        <f t="shared" si="0"/>
        <v>3.2258064516129031E-2</v>
      </c>
      <c r="H21" s="464" t="s">
        <v>56</v>
      </c>
      <c r="I21" s="544">
        <v>0</v>
      </c>
      <c r="J21" s="509"/>
      <c r="K21" s="509"/>
      <c r="L21" s="510">
        <f t="shared" si="1"/>
        <v>0</v>
      </c>
    </row>
    <row r="22" spans="1:12" ht="30" customHeight="1" thickBot="1" x14ac:dyDescent="0.4">
      <c r="A22" s="780"/>
      <c r="B22" s="315" t="s">
        <v>791</v>
      </c>
      <c r="C22" s="382" t="s">
        <v>792</v>
      </c>
      <c r="D22" s="382" t="s">
        <v>793</v>
      </c>
      <c r="E22" s="514" t="s">
        <v>55</v>
      </c>
      <c r="F22" s="592">
        <f>IF(E22='Priority Ratings'!$C$21,'Priority Ratings'!$B$21,IF(E22='Priority Ratings'!$C$22,'Priority Ratings'!$B$22,IF(E22='Priority Ratings'!$C$23,'Priority Ratings'!$B$23,IF(E22='Priority Ratings'!$C$24,'Priority Ratings'!$B$24,IF(E22='Priority Ratings'!$C$25,'Priority Ratings'!$B$25,IF(E22='Priority Ratings'!$C$26,'Priority Ratings'!$B$26,IF(E22='Priority Ratings'!$C$27,'Priority Ratings'!$B$27,"No Rating")))))))</f>
        <v>4</v>
      </c>
      <c r="G22" s="471">
        <f t="shared" si="0"/>
        <v>3.2258064516129031E-2</v>
      </c>
      <c r="H22" s="464" t="s">
        <v>56</v>
      </c>
      <c r="I22" s="544">
        <v>0</v>
      </c>
      <c r="J22" s="509"/>
      <c r="K22" s="509"/>
      <c r="L22" s="510">
        <f t="shared" si="1"/>
        <v>0</v>
      </c>
    </row>
    <row r="23" spans="1:12" ht="39.75" customHeight="1" x14ac:dyDescent="0.35">
      <c r="A23" s="780"/>
      <c r="B23" s="315" t="s">
        <v>794</v>
      </c>
      <c r="C23" s="382" t="s">
        <v>795</v>
      </c>
      <c r="D23" s="633" t="s">
        <v>796</v>
      </c>
      <c r="E23" s="514" t="s">
        <v>55</v>
      </c>
      <c r="F23" s="592">
        <f>IF(E23='Priority Ratings'!$C$21,'Priority Ratings'!$B$21,IF(E23='Priority Ratings'!$C$22,'Priority Ratings'!$B$22,IF(E23='Priority Ratings'!$C$23,'Priority Ratings'!$B$23,IF(E23='Priority Ratings'!$C$24,'Priority Ratings'!$B$24,IF(E23='Priority Ratings'!$C$25,'Priority Ratings'!$B$25,IF(E23='Priority Ratings'!$C$26,'Priority Ratings'!$B$26,IF(E23='Priority Ratings'!$C$27,'Priority Ratings'!$B$27,"No Rating")))))))</f>
        <v>4</v>
      </c>
      <c r="G23" s="471">
        <f t="shared" si="0"/>
        <v>3.2258064516129031E-2</v>
      </c>
      <c r="H23" s="464" t="s">
        <v>56</v>
      </c>
      <c r="I23" s="544">
        <v>0</v>
      </c>
      <c r="J23" s="509"/>
      <c r="K23" s="509"/>
      <c r="L23" s="510">
        <f t="shared" si="1"/>
        <v>0</v>
      </c>
    </row>
    <row r="24" spans="1:12" ht="53.25" customHeight="1" x14ac:dyDescent="0.35">
      <c r="A24" s="780"/>
      <c r="B24" s="315" t="s">
        <v>797</v>
      </c>
      <c r="C24" s="382" t="s">
        <v>798</v>
      </c>
      <c r="D24" s="382" t="s">
        <v>799</v>
      </c>
      <c r="E24" s="514" t="s">
        <v>61</v>
      </c>
      <c r="F24" s="592">
        <f>IF(E24='Priority Ratings'!$C$21,'Priority Ratings'!$B$21,IF(E24='Priority Ratings'!$C$22,'Priority Ratings'!$B$22,IF(E24='Priority Ratings'!$C$23,'Priority Ratings'!$B$23,IF(E24='Priority Ratings'!$C$24,'Priority Ratings'!$B$24,IF(E24='Priority Ratings'!$C$25,'Priority Ratings'!$B$25,IF(E24='Priority Ratings'!$C$26,'Priority Ratings'!$B$26,IF(E24='Priority Ratings'!$C$27,'Priority Ratings'!$B$27,"No Rating")))))))</f>
        <v>5</v>
      </c>
      <c r="G24" s="471">
        <f t="shared" si="0"/>
        <v>4.0322580645161289E-2</v>
      </c>
      <c r="H24" s="464" t="s">
        <v>56</v>
      </c>
      <c r="I24" s="542">
        <v>0</v>
      </c>
      <c r="J24" s="509"/>
      <c r="K24" s="509"/>
      <c r="L24" s="510">
        <f t="shared" si="1"/>
        <v>0</v>
      </c>
    </row>
    <row r="25" spans="1:12" ht="51" customHeight="1" x14ac:dyDescent="0.35">
      <c r="A25" s="780"/>
      <c r="B25" s="315" t="s">
        <v>800</v>
      </c>
      <c r="C25" s="382" t="s">
        <v>801</v>
      </c>
      <c r="D25" s="382" t="s">
        <v>802</v>
      </c>
      <c r="E25" s="514" t="s">
        <v>63</v>
      </c>
      <c r="F25" s="592">
        <f>IF(E25='Priority Ratings'!$C$21,'Priority Ratings'!$B$21,IF(E25='Priority Ratings'!$C$22,'Priority Ratings'!$B$22,IF(E25='Priority Ratings'!$C$23,'Priority Ratings'!$B$23,IF(E25='Priority Ratings'!$C$24,'Priority Ratings'!$B$24,IF(E25='Priority Ratings'!$C$25,'Priority Ratings'!$B$25,IF(E25='Priority Ratings'!$C$26,'Priority Ratings'!$B$26,IF(E25='Priority Ratings'!$C$27,'Priority Ratings'!$B$27,"No Rating")))))))</f>
        <v>3</v>
      </c>
      <c r="G25" s="471">
        <f t="shared" si="0"/>
        <v>2.4193548387096774E-2</v>
      </c>
      <c r="H25" s="464" t="s">
        <v>56</v>
      </c>
      <c r="I25" s="542">
        <v>0</v>
      </c>
      <c r="J25" s="509"/>
      <c r="K25" s="509"/>
      <c r="L25" s="510">
        <f t="shared" si="1"/>
        <v>0</v>
      </c>
    </row>
    <row r="26" spans="1:12" ht="51" customHeight="1" x14ac:dyDescent="0.35">
      <c r="A26" s="780"/>
      <c r="B26" s="315" t="s">
        <v>803</v>
      </c>
      <c r="C26" s="382" t="s">
        <v>804</v>
      </c>
      <c r="D26" s="382" t="s">
        <v>805</v>
      </c>
      <c r="E26" s="514" t="s">
        <v>61</v>
      </c>
      <c r="F26" s="592">
        <f>IF(E26='Priority Ratings'!$C$21,'Priority Ratings'!$B$21,IF(E26='Priority Ratings'!$C$22,'Priority Ratings'!$B$22,IF(E26='Priority Ratings'!$C$23,'Priority Ratings'!$B$23,IF(E26='Priority Ratings'!$C$24,'Priority Ratings'!$B$24,IF(E26='Priority Ratings'!$C$25,'Priority Ratings'!$B$25,IF(E26='Priority Ratings'!$C$26,'Priority Ratings'!$B$26,IF(E26='Priority Ratings'!$C$27,'Priority Ratings'!$B$27,"No Rating")))))))</f>
        <v>5</v>
      </c>
      <c r="G26" s="471">
        <f t="shared" si="0"/>
        <v>4.0322580645161289E-2</v>
      </c>
      <c r="H26" s="464" t="s">
        <v>56</v>
      </c>
      <c r="I26" s="542">
        <v>0</v>
      </c>
      <c r="J26" s="509"/>
      <c r="K26" s="509"/>
      <c r="L26" s="510">
        <f t="shared" si="1"/>
        <v>0</v>
      </c>
    </row>
    <row r="27" spans="1:12" ht="48" customHeight="1" x14ac:dyDescent="0.35">
      <c r="A27" s="780"/>
      <c r="B27" s="315" t="s">
        <v>806</v>
      </c>
      <c r="C27" s="382" t="s">
        <v>1684</v>
      </c>
      <c r="D27" s="424" t="s">
        <v>1685</v>
      </c>
      <c r="E27" s="514" t="s">
        <v>55</v>
      </c>
      <c r="F27" s="592">
        <f>IF(E27='Priority Ratings'!$C$21,'Priority Ratings'!$B$21,IF(E27='Priority Ratings'!$C$22,'Priority Ratings'!$B$22,IF(E27='Priority Ratings'!$C$23,'Priority Ratings'!$B$23,IF(E27='Priority Ratings'!$C$24,'Priority Ratings'!$B$24,IF(E27='Priority Ratings'!$C$25,'Priority Ratings'!$B$25,IF(E27='Priority Ratings'!$C$26,'Priority Ratings'!$B$26,IF(E27='Priority Ratings'!$C$27,'Priority Ratings'!$B$27,"No Rating")))))))</f>
        <v>4</v>
      </c>
      <c r="G27" s="471">
        <f t="shared" si="0"/>
        <v>3.2258064516129031E-2</v>
      </c>
      <c r="H27" s="464" t="s">
        <v>56</v>
      </c>
      <c r="I27" s="542">
        <v>0</v>
      </c>
      <c r="J27" s="509"/>
      <c r="K27" s="509"/>
      <c r="L27" s="510">
        <f t="shared" si="1"/>
        <v>0</v>
      </c>
    </row>
    <row r="28" spans="1:12" ht="41.25" customHeight="1" x14ac:dyDescent="0.35">
      <c r="A28" s="780"/>
      <c r="B28" s="315" t="s">
        <v>807</v>
      </c>
      <c r="C28" s="382" t="s">
        <v>808</v>
      </c>
      <c r="D28" s="382" t="s">
        <v>809</v>
      </c>
      <c r="E28" s="514" t="s">
        <v>61</v>
      </c>
      <c r="F28" s="592">
        <f>IF(E28='Priority Ratings'!$C$21,'Priority Ratings'!$B$21,IF(E28='Priority Ratings'!$C$22,'Priority Ratings'!$B$22,IF(E28='Priority Ratings'!$C$23,'Priority Ratings'!$B$23,IF(E28='Priority Ratings'!$C$24,'Priority Ratings'!$B$24,IF(E28='Priority Ratings'!$C$25,'Priority Ratings'!$B$25,IF(E28='Priority Ratings'!$C$26,'Priority Ratings'!$B$26,IF(E28='Priority Ratings'!$C$27,'Priority Ratings'!$B$27,"No Rating")))))))</f>
        <v>5</v>
      </c>
      <c r="G28" s="471">
        <f t="shared" si="0"/>
        <v>4.0322580645161289E-2</v>
      </c>
      <c r="H28" s="464" t="s">
        <v>56</v>
      </c>
      <c r="I28" s="542">
        <v>0</v>
      </c>
      <c r="J28" s="509"/>
      <c r="K28" s="509"/>
      <c r="L28" s="510">
        <f t="shared" si="1"/>
        <v>0</v>
      </c>
    </row>
    <row r="29" spans="1:12" ht="56.25" customHeight="1" x14ac:dyDescent="0.35">
      <c r="A29" s="780"/>
      <c r="B29" s="315" t="s">
        <v>810</v>
      </c>
      <c r="C29" s="382" t="s">
        <v>811</v>
      </c>
      <c r="D29" s="382" t="s">
        <v>812</v>
      </c>
      <c r="E29" s="514" t="s">
        <v>53</v>
      </c>
      <c r="F29" s="592">
        <f>IF(E29='Priority Ratings'!$C$21,'Priority Ratings'!$B$21,IF(E29='Priority Ratings'!$C$22,'Priority Ratings'!$B$22,IF(E29='Priority Ratings'!$C$23,'Priority Ratings'!$B$23,IF(E29='Priority Ratings'!$C$24,'Priority Ratings'!$B$24,IF(E29='Priority Ratings'!$C$25,'Priority Ratings'!$B$25,IF(E29='Priority Ratings'!$C$26,'Priority Ratings'!$B$26,IF(E29='Priority Ratings'!$C$27,'Priority Ratings'!$B$27,"No Rating")))))))</f>
        <v>6</v>
      </c>
      <c r="G29" s="471">
        <f t="shared" si="0"/>
        <v>4.8387096774193547E-2</v>
      </c>
      <c r="H29" s="464" t="s">
        <v>56</v>
      </c>
      <c r="I29" s="542">
        <v>0</v>
      </c>
      <c r="J29" s="509"/>
      <c r="K29" s="509"/>
      <c r="L29" s="510">
        <f t="shared" si="1"/>
        <v>0</v>
      </c>
    </row>
    <row r="30" spans="1:12" ht="60.75" customHeight="1" x14ac:dyDescent="0.35">
      <c r="A30" s="780"/>
      <c r="B30" s="315" t="s">
        <v>813</v>
      </c>
      <c r="C30" s="382" t="s">
        <v>814</v>
      </c>
      <c r="D30" s="380" t="s">
        <v>815</v>
      </c>
      <c r="E30" s="514" t="s">
        <v>61</v>
      </c>
      <c r="F30" s="592">
        <f>IF(E30='Priority Ratings'!$C$21,'Priority Ratings'!$B$21,IF(E30='Priority Ratings'!$C$22,'Priority Ratings'!$B$22,IF(E30='Priority Ratings'!$C$23,'Priority Ratings'!$B$23,IF(E30='Priority Ratings'!$C$24,'Priority Ratings'!$B$24,IF(E30='Priority Ratings'!$C$25,'Priority Ratings'!$B$25,IF(E30='Priority Ratings'!$C$26,'Priority Ratings'!$B$26,IF(E30='Priority Ratings'!$C$27,'Priority Ratings'!$B$27,"No Rating")))))))</f>
        <v>5</v>
      </c>
      <c r="G30" s="471">
        <f t="shared" si="0"/>
        <v>4.0322580645161289E-2</v>
      </c>
      <c r="H30" s="464" t="s">
        <v>56</v>
      </c>
      <c r="I30" s="542">
        <v>0</v>
      </c>
      <c r="J30" s="509"/>
      <c r="K30" s="509"/>
      <c r="L30" s="510">
        <f t="shared" si="1"/>
        <v>0</v>
      </c>
    </row>
    <row r="31" spans="1:12" ht="52.5" customHeight="1" thickBot="1" x14ac:dyDescent="0.4">
      <c r="A31" s="781"/>
      <c r="B31" s="316" t="s">
        <v>816</v>
      </c>
      <c r="C31" s="387" t="s">
        <v>817</v>
      </c>
      <c r="D31" s="634" t="s">
        <v>818</v>
      </c>
      <c r="E31" s="537" t="s">
        <v>55</v>
      </c>
      <c r="F31" s="500">
        <f>IF(E31='Priority Ratings'!$C$21,'Priority Ratings'!$B$21,IF(E31='Priority Ratings'!$C$22,'Priority Ratings'!$B$22,IF(E31='Priority Ratings'!$C$23,'Priority Ratings'!$B$23,IF(E31='Priority Ratings'!$C$24,'Priority Ratings'!$B$24,IF(E31='Priority Ratings'!$C$25,'Priority Ratings'!$B$25,IF(E31='Priority Ratings'!$C$26,'Priority Ratings'!$B$26,IF(E31='Priority Ratings'!$C$27,'Priority Ratings'!$B$27,"No Rating")))))))</f>
        <v>4</v>
      </c>
      <c r="G31" s="519">
        <f t="shared" si="0"/>
        <v>3.2258064516129031E-2</v>
      </c>
      <c r="H31" s="502" t="s">
        <v>56</v>
      </c>
      <c r="I31" s="543">
        <v>0</v>
      </c>
      <c r="J31" s="513"/>
      <c r="K31" s="513"/>
      <c r="L31" s="541">
        <f t="shared" si="1"/>
        <v>0</v>
      </c>
    </row>
    <row r="32" spans="1:12" ht="15" thickBot="1" x14ac:dyDescent="0.4">
      <c r="B32" s="319">
        <f>COUNTA(B4:B31)</f>
        <v>28</v>
      </c>
      <c r="F32" s="538">
        <f>SUM(F4:F31)</f>
        <v>124</v>
      </c>
      <c r="G32" s="539">
        <f>SUM(G4:G31)</f>
        <v>0.99999999999999956</v>
      </c>
      <c r="K32" s="504" t="s">
        <v>21</v>
      </c>
      <c r="L32" s="459">
        <f>SUM(L4:L31)</f>
        <v>0</v>
      </c>
    </row>
    <row r="33" spans="4:4" x14ac:dyDescent="0.35">
      <c r="D33" s="384"/>
    </row>
    <row r="59" spans="4:4" x14ac:dyDescent="0.35">
      <c r="D59" s="347"/>
    </row>
    <row r="63" spans="4:4" x14ac:dyDescent="0.35">
      <c r="D63" s="347"/>
    </row>
  </sheetData>
  <mergeCells count="3">
    <mergeCell ref="A4:A31"/>
    <mergeCell ref="E2:H2"/>
    <mergeCell ref="I2:K2"/>
  </mergeCells>
  <conditionalFormatting sqref="D3">
    <cfRule type="containsText" dxfId="426" priority="36" operator="containsText" text="6">
      <formula>NOT(ISERROR(SEARCH("6",D3)))</formula>
    </cfRule>
    <cfRule type="containsText" dxfId="425" priority="37" operator="containsText" text="5">
      <formula>NOT(ISERROR(SEARCH("5",D3)))</formula>
    </cfRule>
    <cfRule type="containsText" dxfId="424" priority="38" operator="containsText" text="4">
      <formula>NOT(ISERROR(SEARCH("4",D3)))</formula>
    </cfRule>
    <cfRule type="containsText" dxfId="423" priority="39" operator="containsText" text="3">
      <formula>NOT(ISERROR(SEARCH("3",D3)))</formula>
    </cfRule>
    <cfRule type="containsText" dxfId="422" priority="40" operator="containsText" text="2">
      <formula>NOT(ISERROR(SEARCH("2",D3)))</formula>
    </cfRule>
    <cfRule type="containsText" dxfId="421" priority="41" operator="containsText" text="1">
      <formula>NOT(ISERROR(SEARCH("1",D3)))</formula>
    </cfRule>
    <cfRule type="containsText" dxfId="420" priority="42" operator="containsText" text="0">
      <formula>NOT(ISERROR(SEARCH("0",D3)))</formula>
    </cfRule>
  </conditionalFormatting>
  <conditionalFormatting sqref="F4:G31">
    <cfRule type="beginsWith" dxfId="419" priority="22" operator="beginsWith" text="6">
      <formula>LEFT(F4,LEN("6"))="6"</formula>
    </cfRule>
    <cfRule type="beginsWith" dxfId="418" priority="23" operator="beginsWith" text="5">
      <formula>LEFT(F4,LEN("5"))="5"</formula>
    </cfRule>
    <cfRule type="beginsWith" dxfId="417" priority="24" operator="beginsWith" text="4">
      <formula>LEFT(F4,LEN("4"))="4"</formula>
    </cfRule>
    <cfRule type="beginsWith" dxfId="416" priority="25" operator="beginsWith" text="3">
      <formula>LEFT(F4,LEN("3"))="3"</formula>
    </cfRule>
    <cfRule type="beginsWith" dxfId="415" priority="26" operator="beginsWith" text="2">
      <formula>LEFT(F4,LEN("2"))="2"</formula>
    </cfRule>
    <cfRule type="beginsWith" dxfId="414" priority="27" operator="beginsWith" text="1">
      <formula>LEFT(F4,LEN("1"))="1"</formula>
    </cfRule>
    <cfRule type="beginsWith" dxfId="413" priority="28" operator="beginsWith" text="0">
      <formula>LEFT(F4,LEN("0"))="0"</formula>
    </cfRule>
  </conditionalFormatting>
  <conditionalFormatting sqref="E4:E15">
    <cfRule type="beginsWith" dxfId="412" priority="15" operator="beginsWith" text="6">
      <formula>LEFT(E4,LEN("6"))="6"</formula>
    </cfRule>
    <cfRule type="beginsWith" dxfId="411" priority="16" operator="beginsWith" text="5">
      <formula>LEFT(E4,LEN("5"))="5"</formula>
    </cfRule>
    <cfRule type="beginsWith" dxfId="410" priority="17" operator="beginsWith" text="4">
      <formula>LEFT(E4,LEN("4"))="4"</formula>
    </cfRule>
    <cfRule type="beginsWith" dxfId="409" priority="18" operator="beginsWith" text="3">
      <formula>LEFT(E4,LEN("3"))="3"</formula>
    </cfRule>
    <cfRule type="beginsWith" dxfId="408" priority="19" operator="beginsWith" text="2">
      <formula>LEFT(E4,LEN("2"))="2"</formula>
    </cfRule>
    <cfRule type="beginsWith" dxfId="407" priority="20" operator="beginsWith" text="1">
      <formula>LEFT(E4,LEN("1"))="1"</formula>
    </cfRule>
    <cfRule type="beginsWith" dxfId="406" priority="21" operator="beginsWith" text="0">
      <formula>LEFT(E4,LEN("0"))="0"</formula>
    </cfRule>
  </conditionalFormatting>
  <conditionalFormatting sqref="H4:H31">
    <cfRule type="beginsWith" dxfId="405" priority="8" operator="beginsWith" text="6">
      <formula>LEFT(H4,LEN("6"))="6"</formula>
    </cfRule>
    <cfRule type="beginsWith" dxfId="404" priority="9" operator="beginsWith" text="5">
      <formula>LEFT(H4,LEN("5"))="5"</formula>
    </cfRule>
    <cfRule type="beginsWith" dxfId="403" priority="10" operator="beginsWith" text="4">
      <formula>LEFT(H4,LEN("4"))="4"</formula>
    </cfRule>
    <cfRule type="beginsWith" dxfId="402" priority="11" operator="beginsWith" text="3">
      <formula>LEFT(H4,LEN("3"))="3"</formula>
    </cfRule>
    <cfRule type="beginsWith" dxfId="401" priority="12" operator="beginsWith" text="2">
      <formula>LEFT(H4,LEN("2"))="2"</formula>
    </cfRule>
    <cfRule type="beginsWith" dxfId="400" priority="13" operator="beginsWith" text="1">
      <formula>LEFT(H4,LEN("1"))="1"</formula>
    </cfRule>
    <cfRule type="beginsWith" dxfId="399" priority="14" operator="beginsWith" text="0">
      <formula>LEFT(H4,LEN("0"))="0"</formula>
    </cfRule>
  </conditionalFormatting>
  <conditionalFormatting sqref="L4:L31">
    <cfRule type="beginsWith" dxfId="398" priority="1" operator="beginsWith" text="6">
      <formula>LEFT(L4,LEN("6"))="6"</formula>
    </cfRule>
    <cfRule type="beginsWith" dxfId="397" priority="2" operator="beginsWith" text="5">
      <formula>LEFT(L4,LEN("5"))="5"</formula>
    </cfRule>
    <cfRule type="beginsWith" dxfId="396" priority="3" operator="beginsWith" text="4">
      <formula>LEFT(L4,LEN("4"))="4"</formula>
    </cfRule>
    <cfRule type="beginsWith" dxfId="395" priority="4" operator="beginsWith" text="3">
      <formula>LEFT(L4,LEN("3"))="3"</formula>
    </cfRule>
    <cfRule type="beginsWith" dxfId="394" priority="5" operator="beginsWith" text="2">
      <formula>LEFT(L4,LEN("2"))="2"</formula>
    </cfRule>
    <cfRule type="beginsWith" dxfId="393" priority="6" operator="beginsWith" text="1">
      <formula>LEFT(L4,LEN("1"))="1"</formula>
    </cfRule>
    <cfRule type="beginsWith" dxfId="392" priority="7" operator="beginsWith" text="0">
      <formula>LEFT(L4,LEN("0"))="0"</formula>
    </cfRule>
  </conditionalFormatting>
  <dataValidations count="1">
    <dataValidation allowBlank="1" showInputMessage="1" showErrorMessage="1" promptTitle="Supplier Evidence" prompt="If the answer is fully comply or partially comply , then provide the actual document name(section, paragraph, page) /evidence and hyperlink to this column as proof" sqref="J4:J15" xr:uid="{00000000-0002-0000-1900-000000000000}"/>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1900-000001000000}">
          <x14:formula1>
            <xm:f>'Priority Ratings'!$C$21:$C$27</xm:f>
          </x14:formula1>
          <xm:sqref>E4:E31</xm:sqref>
        </x14:dataValidation>
        <x14:dataValidation type="list" showInputMessage="1" showErrorMessage="1" promptTitle="Supplier" prompt="Please make a selection from the list" xr:uid="{00000000-0002-0000-1900-000002000000}">
          <x14:formula1>
            <xm:f>'Priority Ratings'!$I$21:$I$23</xm:f>
          </x14:formula1>
          <xm:sqref>I4:I31</xm:sqref>
        </x14:dataValidation>
      </x14:dataValidations>
    </ext>
  </extLst>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1:L52"/>
  <sheetViews>
    <sheetView topLeftCell="D19" workbookViewId="0">
      <selection activeCell="L26" sqref="L26"/>
    </sheetView>
  </sheetViews>
  <sheetFormatPr defaultRowHeight="14.5" x14ac:dyDescent="0.35"/>
  <cols>
    <col min="1" max="1" width="9.7265625" customWidth="1"/>
    <col min="3" max="3" width="40.1796875" customWidth="1"/>
    <col min="4" max="4" width="58.1796875" style="346" customWidth="1"/>
    <col min="5" max="5" width="17.453125" style="321" customWidth="1"/>
    <col min="6" max="6" width="11.26953125" style="321" customWidth="1"/>
    <col min="7" max="7" width="14.26953125" style="321" customWidth="1"/>
    <col min="8" max="8" width="38.54296875" style="321" customWidth="1"/>
    <col min="9" max="9" width="17" style="321" customWidth="1"/>
    <col min="10" max="10" width="23.7265625" style="302" customWidth="1"/>
    <col min="11" max="11" width="16.453125" style="302" customWidth="1"/>
    <col min="12" max="12" width="19.54296875" style="321" customWidth="1"/>
  </cols>
  <sheetData>
    <row r="1" spans="1:12" ht="20.5" thickBot="1" x14ac:dyDescent="0.4">
      <c r="A1" s="298" t="s">
        <v>819</v>
      </c>
      <c r="D1" s="335"/>
      <c r="E1" s="336"/>
      <c r="F1" s="336"/>
      <c r="G1" s="336"/>
      <c r="H1" s="336"/>
      <c r="I1" s="336"/>
      <c r="L1" s="336"/>
    </row>
    <row r="2" spans="1:12" ht="20.5" thickBot="1" x14ac:dyDescent="0.4">
      <c r="A2" s="298"/>
      <c r="D2" s="335"/>
      <c r="E2" s="766" t="s">
        <v>1693</v>
      </c>
      <c r="F2" s="767"/>
      <c r="G2" s="767"/>
      <c r="H2" s="768"/>
      <c r="I2" s="763" t="s">
        <v>1692</v>
      </c>
      <c r="J2" s="764"/>
      <c r="K2" s="765"/>
      <c r="L2" s="336"/>
    </row>
    <row r="3" spans="1:12" ht="81" customHeight="1" thickBot="1" x14ac:dyDescent="0.4">
      <c r="A3" s="375" t="s">
        <v>308</v>
      </c>
      <c r="B3" s="385" t="s">
        <v>586</v>
      </c>
      <c r="C3" s="534" t="s">
        <v>310</v>
      </c>
      <c r="D3" s="325" t="s">
        <v>312</v>
      </c>
      <c r="E3" s="485" t="s">
        <v>42</v>
      </c>
      <c r="F3" s="485" t="s">
        <v>43</v>
      </c>
      <c r="G3" s="485" t="s">
        <v>44</v>
      </c>
      <c r="H3" s="486" t="s">
        <v>45</v>
      </c>
      <c r="I3" s="325" t="s">
        <v>1688</v>
      </c>
      <c r="J3" s="310" t="s">
        <v>306</v>
      </c>
      <c r="K3" s="310" t="s">
        <v>587</v>
      </c>
      <c r="L3" s="496" t="s">
        <v>47</v>
      </c>
    </row>
    <row r="4" spans="1:12" ht="115" x14ac:dyDescent="0.35">
      <c r="A4" s="754" t="s">
        <v>819</v>
      </c>
      <c r="B4" s="351" t="s">
        <v>820</v>
      </c>
      <c r="C4" s="339" t="s">
        <v>218</v>
      </c>
      <c r="D4" s="351" t="s">
        <v>821</v>
      </c>
      <c r="E4" s="469" t="s">
        <v>61</v>
      </c>
      <c r="F4" s="531">
        <f>IF(E4='Priority Ratings'!$C$21,'Priority Ratings'!$B$21,IF(E4='Priority Ratings'!$C$22,'Priority Ratings'!$B$22,IF(E4='Priority Ratings'!$C$23,'Priority Ratings'!$B$23,IF(E4='Priority Ratings'!$C$24,'Priority Ratings'!$B$24,IF(E4='Priority Ratings'!$C$25,'Priority Ratings'!$B$25,IF(E4='Priority Ratings'!$C$26,'Priority Ratings'!$B$26,IF(E4='Priority Ratings'!$C$27,'Priority Ratings'!$B$27,"No Rating")))))))</f>
        <v>5</v>
      </c>
      <c r="G4" s="471">
        <f t="shared" ref="G4:G15" si="0">F4/F$26</f>
        <v>4.9504950495049507E-2</v>
      </c>
      <c r="H4" s="523" t="s">
        <v>64</v>
      </c>
      <c r="I4" s="473">
        <v>0</v>
      </c>
      <c r="J4" s="431"/>
      <c r="K4" s="474"/>
      <c r="L4" s="497">
        <f>I4*G4</f>
        <v>0</v>
      </c>
    </row>
    <row r="5" spans="1:12" ht="54" customHeight="1" x14ac:dyDescent="0.35">
      <c r="A5" s="752"/>
      <c r="B5" s="328" t="s">
        <v>822</v>
      </c>
      <c r="C5" s="341" t="s">
        <v>823</v>
      </c>
      <c r="D5" s="328" t="s">
        <v>824</v>
      </c>
      <c r="E5" s="428" t="s">
        <v>61</v>
      </c>
      <c r="F5" s="475">
        <f>IF(E5='Priority Ratings'!$C$21,'Priority Ratings'!$B$21,IF(E5='Priority Ratings'!$C$22,'Priority Ratings'!$B$22,IF(E5='Priority Ratings'!$C$23,'Priority Ratings'!$B$23,IF(E5='Priority Ratings'!$C$24,'Priority Ratings'!$B$24,IF(E5='Priority Ratings'!$C$25,'Priority Ratings'!$B$25,IF(E5='Priority Ratings'!$C$26,'Priority Ratings'!$B$26,IF(E5='Priority Ratings'!$C$27,'Priority Ratings'!$B$27,"No Rating")))))))</f>
        <v>5</v>
      </c>
      <c r="G5" s="104">
        <f t="shared" si="0"/>
        <v>4.9504950495049507E-2</v>
      </c>
      <c r="H5" s="105" t="s">
        <v>56</v>
      </c>
      <c r="I5" s="473">
        <v>0</v>
      </c>
      <c r="J5" s="433"/>
      <c r="K5" s="461"/>
      <c r="L5" s="498">
        <f t="shared" ref="L5:L25" si="1">I5*G5</f>
        <v>0</v>
      </c>
    </row>
    <row r="6" spans="1:12" ht="37.5" x14ac:dyDescent="0.35">
      <c r="A6" s="752"/>
      <c r="B6" s="328" t="s">
        <v>825</v>
      </c>
      <c r="C6" s="341" t="s">
        <v>826</v>
      </c>
      <c r="D6" s="328" t="s">
        <v>1680</v>
      </c>
      <c r="E6" s="428" t="s">
        <v>55</v>
      </c>
      <c r="F6" s="475">
        <f>IF(E6='Priority Ratings'!$C$21,'Priority Ratings'!$B$21,IF(E6='Priority Ratings'!$C$22,'Priority Ratings'!$B$22,IF(E6='Priority Ratings'!$C$23,'Priority Ratings'!$B$23,IF(E6='Priority Ratings'!$C$24,'Priority Ratings'!$B$24,IF(E6='Priority Ratings'!$C$25,'Priority Ratings'!$B$25,IF(E6='Priority Ratings'!$C$26,'Priority Ratings'!$B$26,IF(E6='Priority Ratings'!$C$27,'Priority Ratings'!$B$27,"No Rating")))))))</f>
        <v>4</v>
      </c>
      <c r="G6" s="104">
        <f t="shared" si="0"/>
        <v>3.9603960396039604E-2</v>
      </c>
      <c r="H6" s="105" t="s">
        <v>56</v>
      </c>
      <c r="I6" s="473">
        <v>0</v>
      </c>
      <c r="J6" s="433"/>
      <c r="K6" s="461"/>
      <c r="L6" s="498">
        <f t="shared" si="1"/>
        <v>0</v>
      </c>
    </row>
    <row r="7" spans="1:12" ht="37.5" x14ac:dyDescent="0.35">
      <c r="A7" s="752"/>
      <c r="B7" s="328" t="s">
        <v>827</v>
      </c>
      <c r="C7" s="341" t="s">
        <v>828</v>
      </c>
      <c r="D7" s="609" t="s">
        <v>829</v>
      </c>
      <c r="E7" s="428" t="s">
        <v>55</v>
      </c>
      <c r="F7" s="475">
        <f>IF(E7='Priority Ratings'!$C$21,'Priority Ratings'!$B$21,IF(E7='Priority Ratings'!$C$22,'Priority Ratings'!$B$22,IF(E7='Priority Ratings'!$C$23,'Priority Ratings'!$B$23,IF(E7='Priority Ratings'!$C$24,'Priority Ratings'!$B$24,IF(E7='Priority Ratings'!$C$25,'Priority Ratings'!$B$25,IF(E7='Priority Ratings'!$C$26,'Priority Ratings'!$B$26,IF(E7='Priority Ratings'!$C$27,'Priority Ratings'!$B$27,"No Rating")))))))</f>
        <v>4</v>
      </c>
      <c r="G7" s="104">
        <f t="shared" si="0"/>
        <v>3.9603960396039604E-2</v>
      </c>
      <c r="H7" s="105" t="s">
        <v>56</v>
      </c>
      <c r="I7" s="473">
        <v>0</v>
      </c>
      <c r="J7" s="433"/>
      <c r="K7" s="461"/>
      <c r="L7" s="498">
        <f t="shared" si="1"/>
        <v>0</v>
      </c>
    </row>
    <row r="8" spans="1:12" ht="39" customHeight="1" x14ac:dyDescent="0.35">
      <c r="A8" s="752"/>
      <c r="B8" s="328" t="s">
        <v>830</v>
      </c>
      <c r="C8" s="341" t="s">
        <v>831</v>
      </c>
      <c r="D8" s="328" t="s">
        <v>1681</v>
      </c>
      <c r="E8" s="428" t="s">
        <v>61</v>
      </c>
      <c r="F8" s="475">
        <f>IF(E8='Priority Ratings'!$C$21,'Priority Ratings'!$B$21,IF(E8='Priority Ratings'!$C$22,'Priority Ratings'!$B$22,IF(E8='Priority Ratings'!$C$23,'Priority Ratings'!$B$23,IF(E8='Priority Ratings'!$C$24,'Priority Ratings'!$B$24,IF(E8='Priority Ratings'!$C$25,'Priority Ratings'!$B$25,IF(E8='Priority Ratings'!$C$26,'Priority Ratings'!$B$26,IF(E8='Priority Ratings'!$C$27,'Priority Ratings'!$B$27,"No Rating")))))))</f>
        <v>5</v>
      </c>
      <c r="G8" s="104">
        <f t="shared" si="0"/>
        <v>4.9504950495049507E-2</v>
      </c>
      <c r="H8" s="105" t="s">
        <v>56</v>
      </c>
      <c r="I8" s="473">
        <v>0</v>
      </c>
      <c r="J8" s="433"/>
      <c r="K8" s="461"/>
      <c r="L8" s="498">
        <f t="shared" si="1"/>
        <v>0</v>
      </c>
    </row>
    <row r="9" spans="1:12" ht="46" x14ac:dyDescent="0.35">
      <c r="A9" s="752"/>
      <c r="B9" s="328" t="s">
        <v>832</v>
      </c>
      <c r="C9" s="341" t="s">
        <v>833</v>
      </c>
      <c r="D9" s="420" t="s">
        <v>834</v>
      </c>
      <c r="E9" s="428" t="s">
        <v>61</v>
      </c>
      <c r="F9" s="475">
        <f>IF(E9='Priority Ratings'!$C$21,'Priority Ratings'!$B$21,IF(E9='Priority Ratings'!$C$22,'Priority Ratings'!$B$22,IF(E9='Priority Ratings'!$C$23,'Priority Ratings'!$B$23,IF(E9='Priority Ratings'!$C$24,'Priority Ratings'!$B$24,IF(E9='Priority Ratings'!$C$25,'Priority Ratings'!$B$25,IF(E9='Priority Ratings'!$C$26,'Priority Ratings'!$B$26,IF(E9='Priority Ratings'!$C$27,'Priority Ratings'!$B$27,"No Rating")))))))</f>
        <v>5</v>
      </c>
      <c r="G9" s="104">
        <f t="shared" si="0"/>
        <v>4.9504950495049507E-2</v>
      </c>
      <c r="H9" s="105" t="s">
        <v>56</v>
      </c>
      <c r="I9" s="473">
        <v>0</v>
      </c>
      <c r="J9" s="433"/>
      <c r="K9" s="461"/>
      <c r="L9" s="498">
        <f t="shared" si="1"/>
        <v>0</v>
      </c>
    </row>
    <row r="10" spans="1:12" ht="37.5" x14ac:dyDescent="0.35">
      <c r="A10" s="752"/>
      <c r="B10" s="328" t="s">
        <v>835</v>
      </c>
      <c r="C10" s="341" t="s">
        <v>836</v>
      </c>
      <c r="D10" s="328" t="s">
        <v>837</v>
      </c>
      <c r="E10" s="428" t="s">
        <v>55</v>
      </c>
      <c r="F10" s="475">
        <f>IF(E10='Priority Ratings'!$C$21,'Priority Ratings'!$B$21,IF(E10='Priority Ratings'!$C$22,'Priority Ratings'!$B$22,IF(E10='Priority Ratings'!$C$23,'Priority Ratings'!$B$23,IF(E10='Priority Ratings'!$C$24,'Priority Ratings'!$B$24,IF(E10='Priority Ratings'!$C$25,'Priority Ratings'!$B$25,IF(E10='Priority Ratings'!$C$26,'Priority Ratings'!$B$26,IF(E10='Priority Ratings'!$C$27,'Priority Ratings'!$B$27,"No Rating")))))))</f>
        <v>4</v>
      </c>
      <c r="G10" s="104">
        <f t="shared" si="0"/>
        <v>3.9603960396039604E-2</v>
      </c>
      <c r="H10" s="105" t="s">
        <v>56</v>
      </c>
      <c r="I10" s="473">
        <v>0</v>
      </c>
      <c r="J10" s="433"/>
      <c r="K10" s="461"/>
      <c r="L10" s="498">
        <f t="shared" si="1"/>
        <v>0</v>
      </c>
    </row>
    <row r="11" spans="1:12" ht="46.5" customHeight="1" x14ac:dyDescent="0.35">
      <c r="A11" s="752"/>
      <c r="B11" s="328" t="s">
        <v>838</v>
      </c>
      <c r="C11" s="341" t="s">
        <v>839</v>
      </c>
      <c r="D11" s="328" t="s">
        <v>840</v>
      </c>
      <c r="E11" s="428" t="s">
        <v>61</v>
      </c>
      <c r="F11" s="475">
        <f>IF(E11='Priority Ratings'!$C$21,'Priority Ratings'!$B$21,IF(E11='Priority Ratings'!$C$22,'Priority Ratings'!$B$22,IF(E11='Priority Ratings'!$C$23,'Priority Ratings'!$B$23,IF(E11='Priority Ratings'!$C$24,'Priority Ratings'!$B$24,IF(E11='Priority Ratings'!$C$25,'Priority Ratings'!$B$25,IF(E11='Priority Ratings'!$C$26,'Priority Ratings'!$B$26,IF(E11='Priority Ratings'!$C$27,'Priority Ratings'!$B$27,"No Rating")))))))</f>
        <v>5</v>
      </c>
      <c r="G11" s="104">
        <f t="shared" si="0"/>
        <v>4.9504950495049507E-2</v>
      </c>
      <c r="H11" s="105" t="s">
        <v>56</v>
      </c>
      <c r="I11" s="473">
        <v>0</v>
      </c>
      <c r="J11" s="433"/>
      <c r="K11" s="461"/>
      <c r="L11" s="498">
        <f t="shared" si="1"/>
        <v>0</v>
      </c>
    </row>
    <row r="12" spans="1:12" ht="52.5" customHeight="1" x14ac:dyDescent="0.35">
      <c r="A12" s="752"/>
      <c r="B12" s="328" t="s">
        <v>841</v>
      </c>
      <c r="C12" s="341" t="s">
        <v>842</v>
      </c>
      <c r="D12" s="328" t="s">
        <v>843</v>
      </c>
      <c r="E12" s="428" t="s">
        <v>61</v>
      </c>
      <c r="F12" s="475">
        <f>IF(E12='Priority Ratings'!$C$21,'Priority Ratings'!$B$21,IF(E12='Priority Ratings'!$C$22,'Priority Ratings'!$B$22,IF(E12='Priority Ratings'!$C$23,'Priority Ratings'!$B$23,IF(E12='Priority Ratings'!$C$24,'Priority Ratings'!$B$24,IF(E12='Priority Ratings'!$C$25,'Priority Ratings'!$B$25,IF(E12='Priority Ratings'!$C$26,'Priority Ratings'!$B$26,IF(E12='Priority Ratings'!$C$27,'Priority Ratings'!$B$27,"No Rating")))))))</f>
        <v>5</v>
      </c>
      <c r="G12" s="104">
        <f t="shared" si="0"/>
        <v>4.9504950495049507E-2</v>
      </c>
      <c r="H12" s="105" t="s">
        <v>56</v>
      </c>
      <c r="I12" s="473">
        <v>0</v>
      </c>
      <c r="J12" s="433"/>
      <c r="K12" s="461"/>
      <c r="L12" s="498">
        <f t="shared" si="1"/>
        <v>0</v>
      </c>
    </row>
    <row r="13" spans="1:12" ht="63.75" customHeight="1" x14ac:dyDescent="0.35">
      <c r="A13" s="752"/>
      <c r="B13" s="328" t="s">
        <v>844</v>
      </c>
      <c r="C13" s="341" t="s">
        <v>845</v>
      </c>
      <c r="D13" s="328" t="s">
        <v>846</v>
      </c>
      <c r="E13" s="428" t="s">
        <v>55</v>
      </c>
      <c r="F13" s="475">
        <f>IF(E13='Priority Ratings'!$C$21,'Priority Ratings'!$B$21,IF(E13='Priority Ratings'!$C$22,'Priority Ratings'!$B$22,IF(E13='Priority Ratings'!$C$23,'Priority Ratings'!$B$23,IF(E13='Priority Ratings'!$C$24,'Priority Ratings'!$B$24,IF(E13='Priority Ratings'!$C$25,'Priority Ratings'!$B$25,IF(E13='Priority Ratings'!$C$26,'Priority Ratings'!$B$26,IF(E13='Priority Ratings'!$C$27,'Priority Ratings'!$B$27,"No Rating")))))))</f>
        <v>4</v>
      </c>
      <c r="G13" s="104">
        <f t="shared" si="0"/>
        <v>3.9603960396039604E-2</v>
      </c>
      <c r="H13" s="105" t="s">
        <v>56</v>
      </c>
      <c r="I13" s="473">
        <v>0</v>
      </c>
      <c r="J13" s="433"/>
      <c r="K13" s="461"/>
      <c r="L13" s="498">
        <f t="shared" si="1"/>
        <v>0</v>
      </c>
    </row>
    <row r="14" spans="1:12" ht="50.25" customHeight="1" x14ac:dyDescent="0.35">
      <c r="A14" s="752"/>
      <c r="B14" s="328" t="s">
        <v>847</v>
      </c>
      <c r="C14" s="341" t="s">
        <v>848</v>
      </c>
      <c r="D14" s="328" t="s">
        <v>1682</v>
      </c>
      <c r="E14" s="428" t="s">
        <v>61</v>
      </c>
      <c r="F14" s="475">
        <f>IF(E14='Priority Ratings'!$C$21,'Priority Ratings'!$B$21,IF(E14='Priority Ratings'!$C$22,'Priority Ratings'!$B$22,IF(E14='Priority Ratings'!$C$23,'Priority Ratings'!$B$23,IF(E14='Priority Ratings'!$C$24,'Priority Ratings'!$B$24,IF(E14='Priority Ratings'!$C$25,'Priority Ratings'!$B$25,IF(E14='Priority Ratings'!$C$26,'Priority Ratings'!$B$26,IF(E14='Priority Ratings'!$C$27,'Priority Ratings'!$B$27,"No Rating")))))))</f>
        <v>5</v>
      </c>
      <c r="G14" s="104">
        <f t="shared" si="0"/>
        <v>4.9504950495049507E-2</v>
      </c>
      <c r="H14" s="105" t="s">
        <v>56</v>
      </c>
      <c r="I14" s="473">
        <v>0</v>
      </c>
      <c r="J14" s="433"/>
      <c r="K14" s="461"/>
      <c r="L14" s="498">
        <f t="shared" si="1"/>
        <v>0</v>
      </c>
    </row>
    <row r="15" spans="1:12" ht="46" x14ac:dyDescent="0.35">
      <c r="A15" s="752"/>
      <c r="B15" s="328" t="s">
        <v>849</v>
      </c>
      <c r="C15" s="341" t="s">
        <v>850</v>
      </c>
      <c r="D15" s="328" t="s">
        <v>851</v>
      </c>
      <c r="E15" s="428" t="s">
        <v>61</v>
      </c>
      <c r="F15" s="475">
        <f>IF(E15='Priority Ratings'!$C$21,'Priority Ratings'!$B$21,IF(E15='Priority Ratings'!$C$22,'Priority Ratings'!$B$22,IF(E15='Priority Ratings'!$C$23,'Priority Ratings'!$B$23,IF(E15='Priority Ratings'!$C$24,'Priority Ratings'!$B$24,IF(E15='Priority Ratings'!$C$25,'Priority Ratings'!$B$25,IF(E15='Priority Ratings'!$C$26,'Priority Ratings'!$B$26,IF(E15='Priority Ratings'!$C$27,'Priority Ratings'!$B$27,"No Rating")))))))</f>
        <v>5</v>
      </c>
      <c r="G15" s="465">
        <f t="shared" si="0"/>
        <v>4.9504950495049507E-2</v>
      </c>
      <c r="H15" s="466" t="s">
        <v>56</v>
      </c>
      <c r="I15" s="473">
        <v>0</v>
      </c>
      <c r="J15" s="433"/>
      <c r="K15" s="461"/>
      <c r="L15" s="524">
        <f t="shared" si="1"/>
        <v>0</v>
      </c>
    </row>
    <row r="16" spans="1:12" ht="44.25" customHeight="1" x14ac:dyDescent="0.35">
      <c r="A16" s="752"/>
      <c r="B16" s="328" t="s">
        <v>852</v>
      </c>
      <c r="C16" s="341" t="s">
        <v>853</v>
      </c>
      <c r="D16" s="328" t="s">
        <v>854</v>
      </c>
      <c r="E16" s="428" t="s">
        <v>55</v>
      </c>
      <c r="F16" s="475">
        <f>IF(E16='Priority Ratings'!$C$21,'Priority Ratings'!$B$21,IF(E16='Priority Ratings'!$C$22,'Priority Ratings'!$B$22,IF(E16='Priority Ratings'!$C$23,'Priority Ratings'!$B$23,IF(E16='Priority Ratings'!$C$24,'Priority Ratings'!$B$24,IF(E16='Priority Ratings'!$C$25,'Priority Ratings'!$B$25,IF(E16='Priority Ratings'!$C$26,'Priority Ratings'!$B$26,IF(E16='Priority Ratings'!$C$27,'Priority Ratings'!$B$27,"No Rating")))))))</f>
        <v>4</v>
      </c>
      <c r="G16" s="465">
        <f t="shared" ref="G16:G25" si="2">F16/F$26</f>
        <v>3.9603960396039604E-2</v>
      </c>
      <c r="H16" s="466" t="s">
        <v>56</v>
      </c>
      <c r="I16" s="473">
        <v>0</v>
      </c>
      <c r="J16" s="509"/>
      <c r="K16" s="509"/>
      <c r="L16" s="524">
        <f t="shared" si="1"/>
        <v>0</v>
      </c>
    </row>
    <row r="17" spans="1:12" ht="53.25" customHeight="1" x14ac:dyDescent="0.35">
      <c r="A17" s="752"/>
      <c r="B17" s="328" t="s">
        <v>855</v>
      </c>
      <c r="C17" s="341" t="s">
        <v>856</v>
      </c>
      <c r="D17" s="609" t="s">
        <v>857</v>
      </c>
      <c r="E17" s="514" t="s">
        <v>55</v>
      </c>
      <c r="F17" s="475">
        <f>IF(E17='Priority Ratings'!$C$21,'Priority Ratings'!$B$21,IF(E17='Priority Ratings'!$C$22,'Priority Ratings'!$B$22,IF(E17='Priority Ratings'!$C$23,'Priority Ratings'!$B$23,IF(E17='Priority Ratings'!$C$24,'Priority Ratings'!$B$24,IF(E17='Priority Ratings'!$C$25,'Priority Ratings'!$B$25,IF(E17='Priority Ratings'!$C$26,'Priority Ratings'!$B$26,IF(E17='Priority Ratings'!$C$27,'Priority Ratings'!$B$27,"No Rating")))))))</f>
        <v>4</v>
      </c>
      <c r="G17" s="465">
        <f t="shared" si="2"/>
        <v>3.9603960396039604E-2</v>
      </c>
      <c r="H17" s="466" t="s">
        <v>56</v>
      </c>
      <c r="I17" s="473">
        <v>0</v>
      </c>
      <c r="J17" s="509"/>
      <c r="K17" s="509"/>
      <c r="L17" s="524">
        <f t="shared" si="1"/>
        <v>0</v>
      </c>
    </row>
    <row r="18" spans="1:12" ht="37.5" x14ac:dyDescent="0.35">
      <c r="A18" s="752"/>
      <c r="B18" s="328" t="s">
        <v>858</v>
      </c>
      <c r="C18" s="341" t="s">
        <v>859</v>
      </c>
      <c r="D18" s="328" t="s">
        <v>860</v>
      </c>
      <c r="E18" s="514" t="s">
        <v>63</v>
      </c>
      <c r="F18" s="475">
        <f>IF(E18='Priority Ratings'!$C$21,'Priority Ratings'!$B$21,IF(E18='Priority Ratings'!$C$22,'Priority Ratings'!$B$22,IF(E18='Priority Ratings'!$C$23,'Priority Ratings'!$B$23,IF(E18='Priority Ratings'!$C$24,'Priority Ratings'!$B$24,IF(E18='Priority Ratings'!$C$25,'Priority Ratings'!$B$25,IF(E18='Priority Ratings'!$C$26,'Priority Ratings'!$B$26,IF(E18='Priority Ratings'!$C$27,'Priority Ratings'!$B$27,"No Rating")))))))</f>
        <v>3</v>
      </c>
      <c r="G18" s="465">
        <f t="shared" si="2"/>
        <v>2.9702970297029702E-2</v>
      </c>
      <c r="H18" s="466" t="s">
        <v>56</v>
      </c>
      <c r="I18" s="473">
        <v>0</v>
      </c>
      <c r="J18" s="509"/>
      <c r="K18" s="509"/>
      <c r="L18" s="524">
        <f t="shared" si="1"/>
        <v>0</v>
      </c>
    </row>
    <row r="19" spans="1:12" ht="71.25" customHeight="1" x14ac:dyDescent="0.35">
      <c r="A19" s="752"/>
      <c r="B19" s="328" t="s">
        <v>861</v>
      </c>
      <c r="C19" s="341" t="s">
        <v>862</v>
      </c>
      <c r="D19" s="328" t="s">
        <v>863</v>
      </c>
      <c r="E19" s="514" t="s">
        <v>61</v>
      </c>
      <c r="F19" s="475">
        <f>IF(E19='Priority Ratings'!$C$21,'Priority Ratings'!$B$21,IF(E19='Priority Ratings'!$C$22,'Priority Ratings'!$B$22,IF(E19='Priority Ratings'!$C$23,'Priority Ratings'!$B$23,IF(E19='Priority Ratings'!$C$24,'Priority Ratings'!$B$24,IF(E19='Priority Ratings'!$C$25,'Priority Ratings'!$B$25,IF(E19='Priority Ratings'!$C$26,'Priority Ratings'!$B$26,IF(E19='Priority Ratings'!$C$27,'Priority Ratings'!$B$27,"No Rating")))))))</f>
        <v>5</v>
      </c>
      <c r="G19" s="465">
        <f t="shared" si="2"/>
        <v>4.9504950495049507E-2</v>
      </c>
      <c r="H19" s="466" t="s">
        <v>56</v>
      </c>
      <c r="I19" s="473">
        <v>0</v>
      </c>
      <c r="J19" s="509"/>
      <c r="K19" s="509"/>
      <c r="L19" s="524">
        <f t="shared" si="1"/>
        <v>0</v>
      </c>
    </row>
    <row r="20" spans="1:12" ht="47.25" customHeight="1" x14ac:dyDescent="0.35">
      <c r="A20" s="752"/>
      <c r="B20" s="328" t="s">
        <v>864</v>
      </c>
      <c r="C20" s="341" t="s">
        <v>865</v>
      </c>
      <c r="D20" s="609" t="s">
        <v>866</v>
      </c>
      <c r="E20" s="514" t="s">
        <v>63</v>
      </c>
      <c r="F20" s="475">
        <f>IF(E20='Priority Ratings'!$C$21,'Priority Ratings'!$B$21,IF(E20='Priority Ratings'!$C$22,'Priority Ratings'!$B$22,IF(E20='Priority Ratings'!$C$23,'Priority Ratings'!$B$23,IF(E20='Priority Ratings'!$C$24,'Priority Ratings'!$B$24,IF(E20='Priority Ratings'!$C$25,'Priority Ratings'!$B$25,IF(E20='Priority Ratings'!$C$26,'Priority Ratings'!$B$26,IF(E20='Priority Ratings'!$C$27,'Priority Ratings'!$B$27,"No Rating")))))))</f>
        <v>3</v>
      </c>
      <c r="G20" s="465">
        <f t="shared" si="2"/>
        <v>2.9702970297029702E-2</v>
      </c>
      <c r="H20" s="466" t="s">
        <v>56</v>
      </c>
      <c r="I20" s="473">
        <v>0</v>
      </c>
      <c r="J20" s="509"/>
      <c r="K20" s="509"/>
      <c r="L20" s="524">
        <f t="shared" si="1"/>
        <v>0</v>
      </c>
    </row>
    <row r="21" spans="1:12" ht="51.75" customHeight="1" x14ac:dyDescent="0.35">
      <c r="A21" s="752"/>
      <c r="B21" s="328" t="s">
        <v>867</v>
      </c>
      <c r="C21" s="341" t="s">
        <v>868</v>
      </c>
      <c r="D21" s="328" t="s">
        <v>869</v>
      </c>
      <c r="E21" s="514" t="s">
        <v>61</v>
      </c>
      <c r="F21" s="475">
        <f>IF(E21='Priority Ratings'!$C$21,'Priority Ratings'!$B$21,IF(E21='Priority Ratings'!$C$22,'Priority Ratings'!$B$22,IF(E21='Priority Ratings'!$C$23,'Priority Ratings'!$B$23,IF(E21='Priority Ratings'!$C$24,'Priority Ratings'!$B$24,IF(E21='Priority Ratings'!$C$25,'Priority Ratings'!$B$25,IF(E21='Priority Ratings'!$C$26,'Priority Ratings'!$B$26,IF(E21='Priority Ratings'!$C$27,'Priority Ratings'!$B$27,"No Rating")))))))</f>
        <v>5</v>
      </c>
      <c r="G21" s="465">
        <f t="shared" si="2"/>
        <v>4.9504950495049507E-2</v>
      </c>
      <c r="H21" s="466" t="s">
        <v>56</v>
      </c>
      <c r="I21" s="473">
        <v>0</v>
      </c>
      <c r="J21" s="509"/>
      <c r="K21" s="509"/>
      <c r="L21" s="524">
        <f t="shared" si="1"/>
        <v>0</v>
      </c>
    </row>
    <row r="22" spans="1:12" ht="36.75" customHeight="1" x14ac:dyDescent="0.35">
      <c r="A22" s="752"/>
      <c r="B22" s="328" t="s">
        <v>870</v>
      </c>
      <c r="C22" s="341" t="s">
        <v>871</v>
      </c>
      <c r="D22" s="328" t="s">
        <v>872</v>
      </c>
      <c r="E22" s="514" t="s">
        <v>61</v>
      </c>
      <c r="F22" s="475">
        <f>IF(E22='Priority Ratings'!$C$21,'Priority Ratings'!$B$21,IF(E22='Priority Ratings'!$C$22,'Priority Ratings'!$B$22,IF(E22='Priority Ratings'!$C$23,'Priority Ratings'!$B$23,IF(E22='Priority Ratings'!$C$24,'Priority Ratings'!$B$24,IF(E22='Priority Ratings'!$C$25,'Priority Ratings'!$B$25,IF(E22='Priority Ratings'!$C$26,'Priority Ratings'!$B$26,IF(E22='Priority Ratings'!$C$27,'Priority Ratings'!$B$27,"No Rating")))))))</f>
        <v>5</v>
      </c>
      <c r="G22" s="465">
        <f t="shared" si="2"/>
        <v>4.9504950495049507E-2</v>
      </c>
      <c r="H22" s="466" t="s">
        <v>56</v>
      </c>
      <c r="I22" s="473">
        <v>0</v>
      </c>
      <c r="J22" s="509"/>
      <c r="K22" s="509"/>
      <c r="L22" s="524">
        <f t="shared" si="1"/>
        <v>0</v>
      </c>
    </row>
    <row r="23" spans="1:12" ht="48.75" customHeight="1" x14ac:dyDescent="0.35">
      <c r="A23" s="752"/>
      <c r="B23" s="328" t="s">
        <v>873</v>
      </c>
      <c r="C23" s="341" t="s">
        <v>874</v>
      </c>
      <c r="D23" s="328" t="s">
        <v>875</v>
      </c>
      <c r="E23" s="514" t="s">
        <v>53</v>
      </c>
      <c r="F23" s="475">
        <f>IF(E23='Priority Ratings'!$C$21,'Priority Ratings'!$B$21,IF(E23='Priority Ratings'!$C$22,'Priority Ratings'!$B$22,IF(E23='Priority Ratings'!$C$23,'Priority Ratings'!$B$23,IF(E23='Priority Ratings'!$C$24,'Priority Ratings'!$B$24,IF(E23='Priority Ratings'!$C$25,'Priority Ratings'!$B$25,IF(E23='Priority Ratings'!$C$26,'Priority Ratings'!$B$26,IF(E23='Priority Ratings'!$C$27,'Priority Ratings'!$B$27,"No Rating")))))))</f>
        <v>6</v>
      </c>
      <c r="G23" s="465">
        <f t="shared" si="2"/>
        <v>5.9405940594059403E-2</v>
      </c>
      <c r="H23" s="466" t="s">
        <v>56</v>
      </c>
      <c r="I23" s="473">
        <v>0</v>
      </c>
      <c r="J23" s="509"/>
      <c r="K23" s="509"/>
      <c r="L23" s="524">
        <f t="shared" si="1"/>
        <v>0</v>
      </c>
    </row>
    <row r="24" spans="1:12" ht="63.75" customHeight="1" x14ac:dyDescent="0.35">
      <c r="A24" s="752"/>
      <c r="B24" s="328" t="s">
        <v>876</v>
      </c>
      <c r="C24" s="341" t="s">
        <v>877</v>
      </c>
      <c r="D24" s="609" t="s">
        <v>878</v>
      </c>
      <c r="E24" s="514" t="s">
        <v>61</v>
      </c>
      <c r="F24" s="475">
        <f>IF(E24='Priority Ratings'!$C$21,'Priority Ratings'!$B$21,IF(E24='Priority Ratings'!$C$22,'Priority Ratings'!$B$22,IF(E24='Priority Ratings'!$C$23,'Priority Ratings'!$B$23,IF(E24='Priority Ratings'!$C$24,'Priority Ratings'!$B$24,IF(E24='Priority Ratings'!$C$25,'Priority Ratings'!$B$25,IF(E24='Priority Ratings'!$C$26,'Priority Ratings'!$B$26,IF(E24='Priority Ratings'!$C$27,'Priority Ratings'!$B$27,"No Rating")))))))</f>
        <v>5</v>
      </c>
      <c r="G24" s="465">
        <f t="shared" si="2"/>
        <v>4.9504950495049507E-2</v>
      </c>
      <c r="H24" s="466" t="s">
        <v>56</v>
      </c>
      <c r="I24" s="473">
        <v>0</v>
      </c>
      <c r="J24" s="509"/>
      <c r="K24" s="509"/>
      <c r="L24" s="524">
        <f t="shared" si="1"/>
        <v>0</v>
      </c>
    </row>
    <row r="25" spans="1:12" ht="38" thickBot="1" x14ac:dyDescent="0.4">
      <c r="A25" s="753"/>
      <c r="B25" s="329" t="s">
        <v>879</v>
      </c>
      <c r="C25" s="344" t="s">
        <v>880</v>
      </c>
      <c r="D25" s="635" t="s">
        <v>881</v>
      </c>
      <c r="E25" s="537" t="s">
        <v>61</v>
      </c>
      <c r="F25" s="500">
        <f>IF(E25='Priority Ratings'!$C$21,'Priority Ratings'!$B$21,IF(E25='Priority Ratings'!$C$22,'Priority Ratings'!$B$22,IF(E25='Priority Ratings'!$C$23,'Priority Ratings'!$B$23,IF(E25='Priority Ratings'!$C$24,'Priority Ratings'!$B$24,IF(E25='Priority Ratings'!$C$25,'Priority Ratings'!$B$25,IF(E25='Priority Ratings'!$C$26,'Priority Ratings'!$B$26,IF(E25='Priority Ratings'!$C$27,'Priority Ratings'!$B$27,"No Rating")))))))</f>
        <v>5</v>
      </c>
      <c r="G25" s="501">
        <f t="shared" si="2"/>
        <v>4.9504950495049507E-2</v>
      </c>
      <c r="H25" s="535" t="s">
        <v>56</v>
      </c>
      <c r="I25" s="473">
        <v>0</v>
      </c>
      <c r="J25" s="513"/>
      <c r="K25" s="513"/>
      <c r="L25" s="536">
        <f t="shared" si="1"/>
        <v>0</v>
      </c>
    </row>
    <row r="26" spans="1:12" ht="15" thickBot="1" x14ac:dyDescent="0.4">
      <c r="B26" s="319">
        <f>COUNTA(B4:B25)</f>
        <v>22</v>
      </c>
      <c r="F26" s="504">
        <f>SUM(F4:F25)</f>
        <v>101</v>
      </c>
      <c r="G26" s="478">
        <f>SUM(G4:G25)</f>
        <v>1.0000000000000004</v>
      </c>
      <c r="K26" s="522" t="s">
        <v>21</v>
      </c>
      <c r="L26" s="478">
        <f>SUM(L4:L25)</f>
        <v>0</v>
      </c>
    </row>
    <row r="48" spans="4:4" x14ac:dyDescent="0.35">
      <c r="D48" s="347"/>
    </row>
    <row r="52" spans="4:4" x14ac:dyDescent="0.35">
      <c r="D52" s="347"/>
    </row>
  </sheetData>
  <mergeCells count="3">
    <mergeCell ref="A4:A25"/>
    <mergeCell ref="E2:H2"/>
    <mergeCell ref="I2:K2"/>
  </mergeCells>
  <conditionalFormatting sqref="D3">
    <cfRule type="containsText" dxfId="391" priority="36" operator="containsText" text="6">
      <formula>NOT(ISERROR(SEARCH("6",D3)))</formula>
    </cfRule>
    <cfRule type="containsText" dxfId="390" priority="37" operator="containsText" text="5">
      <formula>NOT(ISERROR(SEARCH("5",D3)))</formula>
    </cfRule>
    <cfRule type="containsText" dxfId="389" priority="38" operator="containsText" text="4">
      <formula>NOT(ISERROR(SEARCH("4",D3)))</formula>
    </cfRule>
    <cfRule type="containsText" dxfId="388" priority="39" operator="containsText" text="3">
      <formula>NOT(ISERROR(SEARCH("3",D3)))</formula>
    </cfRule>
    <cfRule type="containsText" dxfId="387" priority="40" operator="containsText" text="2">
      <formula>NOT(ISERROR(SEARCH("2",D3)))</formula>
    </cfRule>
    <cfRule type="containsText" dxfId="386" priority="41" operator="containsText" text="1">
      <formula>NOT(ISERROR(SEARCH("1",D3)))</formula>
    </cfRule>
    <cfRule type="containsText" dxfId="385" priority="42" operator="containsText" text="0">
      <formula>NOT(ISERROR(SEARCH("0",D3)))</formula>
    </cfRule>
  </conditionalFormatting>
  <dataValidations count="1">
    <dataValidation allowBlank="1" showInputMessage="1" showErrorMessage="1" promptTitle="Supplier Evidence" prompt="If the answer is fully comply or partially comply , then provide the actual document name(section, paragraph, page) /evidence and hyperlink to this column as proof" sqref="J4:J15" xr:uid="{00000000-0002-0000-1A00-000000000000}"/>
  </dataValidations>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beginsWith" priority="22" operator="beginsWith" text="6" id="{0C389178-D0B8-45DE-B2BD-78E00528E7A8}">
            <xm:f>LEFT('Customer user interface'!F4,LEN("6"))="6"</xm:f>
            <x14:dxf>
              <fill>
                <patternFill>
                  <bgColor rgb="FFFFCCCC"/>
                </patternFill>
              </fill>
            </x14:dxf>
          </x14:cfRule>
          <x14:cfRule type="beginsWith" priority="23" operator="beginsWith" text="5" id="{D6A3783A-D6CA-4BF5-BB4C-D977334AD32D}">
            <xm:f>LEFT('Customer user interface'!F4,LEN("5"))="5"</xm:f>
            <x14:dxf>
              <fill>
                <patternFill>
                  <bgColor rgb="FFFFFFCC"/>
                </patternFill>
              </fill>
            </x14:dxf>
          </x14:cfRule>
          <x14:cfRule type="beginsWith" priority="24" operator="beginsWith" text="4" id="{70FA4C84-3C70-437E-9734-84022AFF5CFC}">
            <xm:f>LEFT('Customer user interface'!F4,LEN("4"))="4"</xm:f>
            <x14:dxf>
              <fill>
                <patternFill>
                  <bgColor rgb="FFFFFFCC"/>
                </patternFill>
              </fill>
            </x14:dxf>
          </x14:cfRule>
          <x14:cfRule type="beginsWith" priority="25" operator="beginsWith" text="3" id="{E15F4239-A29D-49C3-BBF9-926D07B6BE1C}">
            <xm:f>LEFT('Customer user interface'!F4,LEN("3"))="3"</xm:f>
            <x14:dxf>
              <fill>
                <patternFill>
                  <bgColor rgb="FFFFFFCC"/>
                </patternFill>
              </fill>
            </x14:dxf>
          </x14:cfRule>
          <x14:cfRule type="beginsWith" priority="26" operator="beginsWith" text="2" id="{88B2E8C0-9818-4ED5-9B7B-6B2AC50E66AA}">
            <xm:f>LEFT('Customer user interface'!F4,LEN("2"))="2"</xm:f>
            <x14:dxf>
              <fill>
                <patternFill>
                  <fgColor theme="0"/>
                  <bgColor rgb="FFCCFFCC"/>
                </patternFill>
              </fill>
            </x14:dxf>
          </x14:cfRule>
          <x14:cfRule type="beginsWith" priority="27" operator="beginsWith" text="1" id="{8B503AE2-EB08-4DE3-AE2C-DAC27A28F30A}">
            <xm:f>LEFT('Customer user interface'!F4,LEN("1"))="1"</xm:f>
            <x14:dxf>
              <fill>
                <patternFill>
                  <bgColor rgb="FFCCFFCC"/>
                </patternFill>
              </fill>
            </x14:dxf>
          </x14:cfRule>
          <x14:cfRule type="beginsWith" priority="28" operator="beginsWith" text="0" id="{046B13F2-A12A-471B-B66B-CA7498040A30}">
            <xm:f>LEFT('Customer user interface'!F4,LEN("0"))="0"</xm:f>
            <x14:dxf>
              <fill>
                <patternFill>
                  <bgColor rgb="FFCCFFCC"/>
                </patternFill>
              </fill>
            </x14:dxf>
          </x14:cfRule>
          <xm:sqref>E4:H15 E16 L4:L25 F16:H25</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r:uid="{00000000-0002-0000-1A00-000001000000}">
          <x14:formula1>
            <xm:f>'Priority Ratings'!$C$21:$C$27</xm:f>
          </x14:formula1>
          <xm:sqref>E4:E25</xm:sqref>
        </x14:dataValidation>
        <x14:dataValidation type="list" showInputMessage="1" showErrorMessage="1" promptTitle="Supplier" prompt="Please make a selection from the list" xr:uid="{00000000-0002-0000-1A00-000002000000}">
          <x14:formula1>
            <xm:f>'Priority Ratings'!$I$21:$I$23</xm:f>
          </x14:formula1>
          <xm:sqref>I4:I25</xm:sqref>
        </x14:dataValidation>
      </x14:dataValidations>
    </ext>
  </extLst>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dimension ref="A1:L18"/>
  <sheetViews>
    <sheetView topLeftCell="E13" workbookViewId="0">
      <selection activeCell="L17" sqref="L4:L17"/>
    </sheetView>
  </sheetViews>
  <sheetFormatPr defaultRowHeight="14.5" x14ac:dyDescent="0.35"/>
  <cols>
    <col min="1" max="1" width="7.453125" customWidth="1"/>
    <col min="3" max="3" width="64.7265625" customWidth="1"/>
    <col min="4" max="4" width="54" style="346" customWidth="1"/>
    <col min="5" max="5" width="17.453125" style="321" customWidth="1"/>
    <col min="6" max="6" width="11.26953125" style="321" customWidth="1"/>
    <col min="7" max="7" width="14.26953125" style="321" customWidth="1"/>
    <col min="8" max="8" width="38.54296875" style="321" customWidth="1"/>
    <col min="9" max="9" width="17" style="321" customWidth="1"/>
    <col min="10" max="10" width="25.453125" style="321" customWidth="1"/>
    <col min="11" max="11" width="17.54296875" style="321" customWidth="1"/>
    <col min="12" max="12" width="19.54296875" style="321" customWidth="1"/>
  </cols>
  <sheetData>
    <row r="1" spans="1:12" ht="20.5" thickBot="1" x14ac:dyDescent="0.4">
      <c r="A1" s="298" t="s">
        <v>1683</v>
      </c>
      <c r="D1" s="335"/>
      <c r="E1" s="336"/>
      <c r="F1" s="336"/>
      <c r="G1" s="336"/>
      <c r="H1" s="336"/>
      <c r="I1" s="336"/>
      <c r="J1" s="336"/>
      <c r="K1" s="336"/>
      <c r="L1" s="336"/>
    </row>
    <row r="2" spans="1:12" ht="20.5" thickBot="1" x14ac:dyDescent="0.4">
      <c r="A2" s="298"/>
      <c r="D2" s="335"/>
      <c r="E2" s="739" t="s">
        <v>1693</v>
      </c>
      <c r="F2" s="740"/>
      <c r="G2" s="740"/>
      <c r="H2" s="741"/>
      <c r="I2" s="742" t="s">
        <v>1692</v>
      </c>
      <c r="J2" s="743"/>
      <c r="K2" s="744"/>
      <c r="L2" s="336"/>
    </row>
    <row r="3" spans="1:12" s="299" customFormat="1" ht="51.5" thickBot="1" x14ac:dyDescent="0.3">
      <c r="A3" s="375" t="s">
        <v>308</v>
      </c>
      <c r="B3" s="348" t="s">
        <v>586</v>
      </c>
      <c r="C3" s="348" t="s">
        <v>310</v>
      </c>
      <c r="D3" s="308" t="s">
        <v>312</v>
      </c>
      <c r="E3" s="532" t="s">
        <v>42</v>
      </c>
      <c r="F3" s="532" t="s">
        <v>43</v>
      </c>
      <c r="G3" s="532" t="s">
        <v>44</v>
      </c>
      <c r="H3" s="532" t="s">
        <v>45</v>
      </c>
      <c r="I3" s="308" t="s">
        <v>1688</v>
      </c>
      <c r="J3" s="308" t="s">
        <v>306</v>
      </c>
      <c r="K3" s="308" t="s">
        <v>587</v>
      </c>
      <c r="L3" s="533" t="s">
        <v>47</v>
      </c>
    </row>
    <row r="4" spans="1:12" ht="57" customHeight="1" x14ac:dyDescent="0.35">
      <c r="A4" s="754" t="s">
        <v>1683</v>
      </c>
      <c r="B4" s="351" t="s">
        <v>882</v>
      </c>
      <c r="C4" s="351" t="s">
        <v>883</v>
      </c>
      <c r="D4" s="421" t="s">
        <v>884</v>
      </c>
      <c r="E4" s="530" t="s">
        <v>55</v>
      </c>
      <c r="F4" s="531">
        <f>IF(E4='Priority Ratings'!$C$21,'Priority Ratings'!$B$21,IF(E4='Priority Ratings'!$C$22,'Priority Ratings'!$B$22,IF(E4='Priority Ratings'!$C$23,'Priority Ratings'!$B$23,IF(E4='Priority Ratings'!$C$24,'Priority Ratings'!$B$24,IF(E4='Priority Ratings'!$C$25,'Priority Ratings'!$B$25,IF(E4='Priority Ratings'!$C$26,'Priority Ratings'!$B$26,IF(E4='Priority Ratings'!$C$27,'Priority Ratings'!$B$27,"No Rating")))))))</f>
        <v>4</v>
      </c>
      <c r="G4" s="506">
        <f t="shared" ref="G4:G9" si="0">F4/F$18</f>
        <v>7.1428571428571425E-2</v>
      </c>
      <c r="H4" s="546" t="s">
        <v>64</v>
      </c>
      <c r="I4" s="473">
        <v>0</v>
      </c>
      <c r="J4" s="272"/>
      <c r="K4" s="474"/>
      <c r="L4" s="641">
        <f>I4*G4</f>
        <v>0</v>
      </c>
    </row>
    <row r="5" spans="1:12" ht="39.75" customHeight="1" x14ac:dyDescent="0.35">
      <c r="A5" s="752"/>
      <c r="B5" s="328" t="s">
        <v>885</v>
      </c>
      <c r="C5" s="380" t="s">
        <v>886</v>
      </c>
      <c r="D5" s="422" t="s">
        <v>887</v>
      </c>
      <c r="E5" s="525" t="s">
        <v>55</v>
      </c>
      <c r="F5" s="475">
        <f>IF(E5='Priority Ratings'!$C$21,'Priority Ratings'!$B$21,IF(E5='Priority Ratings'!$C$22,'Priority Ratings'!$B$22,IF(E5='Priority Ratings'!$C$23,'Priority Ratings'!$B$23,IF(E5='Priority Ratings'!$C$24,'Priority Ratings'!$B$24,IF(E5='Priority Ratings'!$C$25,'Priority Ratings'!$B$25,IF(E5='Priority Ratings'!$C$26,'Priority Ratings'!$B$26,IF(E5='Priority Ratings'!$C$27,'Priority Ratings'!$B$27,"No Rating")))))))</f>
        <v>4</v>
      </c>
      <c r="G5" s="465">
        <f t="shared" si="0"/>
        <v>7.1428571428571425E-2</v>
      </c>
      <c r="H5" s="466" t="s">
        <v>56</v>
      </c>
      <c r="I5" s="468">
        <v>0</v>
      </c>
      <c r="J5" s="342"/>
      <c r="K5" s="461"/>
      <c r="L5" s="524">
        <f t="shared" ref="L5:L17" si="1">I5*G5</f>
        <v>0</v>
      </c>
    </row>
    <row r="6" spans="1:12" ht="37.5" x14ac:dyDescent="0.35">
      <c r="A6" s="752"/>
      <c r="B6" s="328" t="s">
        <v>888</v>
      </c>
      <c r="C6" s="380" t="s">
        <v>889</v>
      </c>
      <c r="D6" s="422" t="s">
        <v>890</v>
      </c>
      <c r="E6" s="525" t="s">
        <v>55</v>
      </c>
      <c r="F6" s="475">
        <f>IF(E6='Priority Ratings'!$C$21,'Priority Ratings'!$B$21,IF(E6='Priority Ratings'!$C$22,'Priority Ratings'!$B$22,IF(E6='Priority Ratings'!$C$23,'Priority Ratings'!$B$23,IF(E6='Priority Ratings'!$C$24,'Priority Ratings'!$B$24,IF(E6='Priority Ratings'!$C$25,'Priority Ratings'!$B$25,IF(E6='Priority Ratings'!$C$26,'Priority Ratings'!$B$26,IF(E6='Priority Ratings'!$C$27,'Priority Ratings'!$B$27,"No Rating")))))))</f>
        <v>4</v>
      </c>
      <c r="G6" s="465">
        <f t="shared" si="0"/>
        <v>7.1428571428571425E-2</v>
      </c>
      <c r="H6" s="466" t="s">
        <v>56</v>
      </c>
      <c r="I6" s="468">
        <v>0</v>
      </c>
      <c r="J6" s="342"/>
      <c r="K6" s="461"/>
      <c r="L6" s="524">
        <f t="shared" si="1"/>
        <v>0</v>
      </c>
    </row>
    <row r="7" spans="1:12" ht="69" x14ac:dyDescent="0.35">
      <c r="A7" s="752"/>
      <c r="B7" s="328" t="s">
        <v>891</v>
      </c>
      <c r="C7" s="380" t="s">
        <v>892</v>
      </c>
      <c r="D7" s="422" t="s">
        <v>893</v>
      </c>
      <c r="E7" s="525" t="s">
        <v>55</v>
      </c>
      <c r="F7" s="475">
        <f>IF(E7='Priority Ratings'!$C$21,'Priority Ratings'!$B$21,IF(E7='Priority Ratings'!$C$22,'Priority Ratings'!$B$22,IF(E7='Priority Ratings'!$C$23,'Priority Ratings'!$B$23,IF(E7='Priority Ratings'!$C$24,'Priority Ratings'!$B$24,IF(E7='Priority Ratings'!$C$25,'Priority Ratings'!$B$25,IF(E7='Priority Ratings'!$C$26,'Priority Ratings'!$B$26,IF(E7='Priority Ratings'!$C$27,'Priority Ratings'!$B$27,"No Rating")))))))</f>
        <v>4</v>
      </c>
      <c r="G7" s="465">
        <f t="shared" si="0"/>
        <v>7.1428571428571425E-2</v>
      </c>
      <c r="H7" s="466" t="s">
        <v>56</v>
      </c>
      <c r="I7" s="468">
        <v>0</v>
      </c>
      <c r="J7" s="342"/>
      <c r="K7" s="461"/>
      <c r="L7" s="524">
        <f t="shared" si="1"/>
        <v>0</v>
      </c>
    </row>
    <row r="8" spans="1:12" ht="69" x14ac:dyDescent="0.35">
      <c r="A8" s="752"/>
      <c r="B8" s="328" t="s">
        <v>894</v>
      </c>
      <c r="C8" s="380" t="s">
        <v>219</v>
      </c>
      <c r="D8" s="422" t="s">
        <v>895</v>
      </c>
      <c r="E8" s="525" t="s">
        <v>55</v>
      </c>
      <c r="F8" s="475">
        <f>IF(E8='Priority Ratings'!$C$21,'Priority Ratings'!$B$21,IF(E8='Priority Ratings'!$C$22,'Priority Ratings'!$B$22,IF(E8='Priority Ratings'!$C$23,'Priority Ratings'!$B$23,IF(E8='Priority Ratings'!$C$24,'Priority Ratings'!$B$24,IF(E8='Priority Ratings'!$C$25,'Priority Ratings'!$B$25,IF(E8='Priority Ratings'!$C$26,'Priority Ratings'!$B$26,IF(E8='Priority Ratings'!$C$27,'Priority Ratings'!$B$27,"No Rating")))))))</f>
        <v>4</v>
      </c>
      <c r="G8" s="465">
        <f t="shared" si="0"/>
        <v>7.1428571428571425E-2</v>
      </c>
      <c r="H8" s="466" t="s">
        <v>56</v>
      </c>
      <c r="I8" s="468">
        <v>0</v>
      </c>
      <c r="J8" s="342"/>
      <c r="K8" s="461"/>
      <c r="L8" s="524">
        <f t="shared" si="1"/>
        <v>0</v>
      </c>
    </row>
    <row r="9" spans="1:12" ht="37.5" x14ac:dyDescent="0.35">
      <c r="A9" s="752"/>
      <c r="B9" s="328" t="s">
        <v>896</v>
      </c>
      <c r="C9" s="380" t="s">
        <v>897</v>
      </c>
      <c r="D9" s="422" t="s">
        <v>898</v>
      </c>
      <c r="E9" s="525" t="s">
        <v>55</v>
      </c>
      <c r="F9" s="475">
        <f>IF(E9='Priority Ratings'!$C$21,'Priority Ratings'!$B$21,IF(E9='Priority Ratings'!$C$22,'Priority Ratings'!$B$22,IF(E9='Priority Ratings'!$C$23,'Priority Ratings'!$B$23,IF(E9='Priority Ratings'!$C$24,'Priority Ratings'!$B$24,IF(E9='Priority Ratings'!$C$25,'Priority Ratings'!$B$25,IF(E9='Priority Ratings'!$C$26,'Priority Ratings'!$B$26,IF(E9='Priority Ratings'!$C$27,'Priority Ratings'!$B$27,"No Rating")))))))</f>
        <v>4</v>
      </c>
      <c r="G9" s="465">
        <f t="shared" si="0"/>
        <v>7.1428571428571425E-2</v>
      </c>
      <c r="H9" s="466" t="s">
        <v>56</v>
      </c>
      <c r="I9" s="468">
        <v>0</v>
      </c>
      <c r="J9" s="342"/>
      <c r="K9" s="461"/>
      <c r="L9" s="524">
        <f t="shared" si="1"/>
        <v>0</v>
      </c>
    </row>
    <row r="10" spans="1:12" ht="23.25" customHeight="1" x14ac:dyDescent="0.35">
      <c r="A10" s="752"/>
      <c r="B10" s="328" t="s">
        <v>899</v>
      </c>
      <c r="C10" s="380" t="s">
        <v>900</v>
      </c>
      <c r="D10" s="422" t="s">
        <v>901</v>
      </c>
      <c r="E10" s="525" t="s">
        <v>55</v>
      </c>
      <c r="F10" s="475">
        <f>IF(E10='Priority Ratings'!$C$21,'Priority Ratings'!$B$21,IF(E10='Priority Ratings'!$C$22,'Priority Ratings'!$B$22,IF(E10='Priority Ratings'!$C$23,'Priority Ratings'!$B$23,IF(E10='Priority Ratings'!$C$24,'Priority Ratings'!$B$24,IF(E10='Priority Ratings'!$C$25,'Priority Ratings'!$B$25,IF(E10='Priority Ratings'!$C$26,'Priority Ratings'!$B$26,IF(E10='Priority Ratings'!$C$27,'Priority Ratings'!$B$27,"No Rating")))))))</f>
        <v>4</v>
      </c>
      <c r="G10" s="465">
        <f t="shared" ref="G10:G17" si="2">F10/F$18</f>
        <v>7.1428571428571425E-2</v>
      </c>
      <c r="H10" s="466" t="s">
        <v>56</v>
      </c>
      <c r="I10" s="468">
        <v>0</v>
      </c>
      <c r="J10" s="381"/>
      <c r="K10" s="381"/>
      <c r="L10" s="524">
        <f t="shared" si="1"/>
        <v>0</v>
      </c>
    </row>
    <row r="11" spans="1:12" ht="37.5" x14ac:dyDescent="0.35">
      <c r="A11" s="752"/>
      <c r="B11" s="328" t="s">
        <v>902</v>
      </c>
      <c r="C11" s="380" t="s">
        <v>903</v>
      </c>
      <c r="D11" s="422" t="s">
        <v>904</v>
      </c>
      <c r="E11" s="525" t="s">
        <v>55</v>
      </c>
      <c r="F11" s="475">
        <f>IF(E11='Priority Ratings'!$C$21,'Priority Ratings'!$B$21,IF(E11='Priority Ratings'!$C$22,'Priority Ratings'!$B$22,IF(E11='Priority Ratings'!$C$23,'Priority Ratings'!$B$23,IF(E11='Priority Ratings'!$C$24,'Priority Ratings'!$B$24,IF(E11='Priority Ratings'!$C$25,'Priority Ratings'!$B$25,IF(E11='Priority Ratings'!$C$26,'Priority Ratings'!$B$26,IF(E11='Priority Ratings'!$C$27,'Priority Ratings'!$B$27,"No Rating")))))))</f>
        <v>4</v>
      </c>
      <c r="G11" s="465">
        <f t="shared" si="2"/>
        <v>7.1428571428571425E-2</v>
      </c>
      <c r="H11" s="466" t="s">
        <v>56</v>
      </c>
      <c r="I11" s="468">
        <v>0</v>
      </c>
      <c r="J11" s="381"/>
      <c r="K11" s="381"/>
      <c r="L11" s="524">
        <f t="shared" si="1"/>
        <v>0</v>
      </c>
    </row>
    <row r="12" spans="1:12" ht="37.5" x14ac:dyDescent="0.35">
      <c r="A12" s="752"/>
      <c r="B12" s="328" t="s">
        <v>905</v>
      </c>
      <c r="C12" s="380" t="s">
        <v>906</v>
      </c>
      <c r="D12" s="422" t="s">
        <v>907</v>
      </c>
      <c r="E12" s="525" t="s">
        <v>55</v>
      </c>
      <c r="F12" s="475">
        <f>IF(E12='Priority Ratings'!$C$21,'Priority Ratings'!$B$21,IF(E12='Priority Ratings'!$C$22,'Priority Ratings'!$B$22,IF(E12='Priority Ratings'!$C$23,'Priority Ratings'!$B$23,IF(E12='Priority Ratings'!$C$24,'Priority Ratings'!$B$24,IF(E12='Priority Ratings'!$C$25,'Priority Ratings'!$B$25,IF(E12='Priority Ratings'!$C$26,'Priority Ratings'!$B$26,IF(E12='Priority Ratings'!$C$27,'Priority Ratings'!$B$27,"No Rating")))))))</f>
        <v>4</v>
      </c>
      <c r="G12" s="465">
        <f t="shared" si="2"/>
        <v>7.1428571428571425E-2</v>
      </c>
      <c r="H12" s="466" t="s">
        <v>56</v>
      </c>
      <c r="I12" s="468">
        <v>0</v>
      </c>
      <c r="J12" s="381"/>
      <c r="K12" s="381"/>
      <c r="L12" s="524">
        <f t="shared" si="1"/>
        <v>0</v>
      </c>
    </row>
    <row r="13" spans="1:12" ht="37.5" x14ac:dyDescent="0.35">
      <c r="A13" s="752"/>
      <c r="B13" s="328" t="s">
        <v>908</v>
      </c>
      <c r="C13" s="380" t="s">
        <v>909</v>
      </c>
      <c r="D13" s="422" t="s">
        <v>910</v>
      </c>
      <c r="E13" s="525" t="s">
        <v>55</v>
      </c>
      <c r="F13" s="475">
        <f>IF(E13='Priority Ratings'!$C$21,'Priority Ratings'!$B$21,IF(E13='Priority Ratings'!$C$22,'Priority Ratings'!$B$22,IF(E13='Priority Ratings'!$C$23,'Priority Ratings'!$B$23,IF(E13='Priority Ratings'!$C$24,'Priority Ratings'!$B$24,IF(E13='Priority Ratings'!$C$25,'Priority Ratings'!$B$25,IF(E13='Priority Ratings'!$C$26,'Priority Ratings'!$B$26,IF(E13='Priority Ratings'!$C$27,'Priority Ratings'!$B$27,"No Rating")))))))</f>
        <v>4</v>
      </c>
      <c r="G13" s="465">
        <f t="shared" si="2"/>
        <v>7.1428571428571425E-2</v>
      </c>
      <c r="H13" s="466" t="s">
        <v>56</v>
      </c>
      <c r="I13" s="468">
        <v>0</v>
      </c>
      <c r="J13" s="381"/>
      <c r="K13" s="381"/>
      <c r="L13" s="524">
        <f t="shared" si="1"/>
        <v>0</v>
      </c>
    </row>
    <row r="14" spans="1:12" ht="37.5" x14ac:dyDescent="0.35">
      <c r="A14" s="752"/>
      <c r="B14" s="328" t="s">
        <v>911</v>
      </c>
      <c r="C14" s="380" t="s">
        <v>912</v>
      </c>
      <c r="D14" s="422" t="s">
        <v>913</v>
      </c>
      <c r="E14" s="525" t="s">
        <v>55</v>
      </c>
      <c r="F14" s="475">
        <f>IF(E14='Priority Ratings'!$C$21,'Priority Ratings'!$B$21,IF(E14='Priority Ratings'!$C$22,'Priority Ratings'!$B$22,IF(E14='Priority Ratings'!$C$23,'Priority Ratings'!$B$23,IF(E14='Priority Ratings'!$C$24,'Priority Ratings'!$B$24,IF(E14='Priority Ratings'!$C$25,'Priority Ratings'!$B$25,IF(E14='Priority Ratings'!$C$26,'Priority Ratings'!$B$26,IF(E14='Priority Ratings'!$C$27,'Priority Ratings'!$B$27,"No Rating")))))))</f>
        <v>4</v>
      </c>
      <c r="G14" s="465">
        <f t="shared" si="2"/>
        <v>7.1428571428571425E-2</v>
      </c>
      <c r="H14" s="466" t="s">
        <v>56</v>
      </c>
      <c r="I14" s="468">
        <v>0</v>
      </c>
      <c r="J14" s="381"/>
      <c r="K14" s="381"/>
      <c r="L14" s="524">
        <f t="shared" si="1"/>
        <v>0</v>
      </c>
    </row>
    <row r="15" spans="1:12" ht="37.5" x14ac:dyDescent="0.35">
      <c r="A15" s="752"/>
      <c r="B15" s="328" t="s">
        <v>914</v>
      </c>
      <c r="C15" s="380" t="s">
        <v>915</v>
      </c>
      <c r="D15" s="422" t="s">
        <v>916</v>
      </c>
      <c r="E15" s="525" t="s">
        <v>55</v>
      </c>
      <c r="F15" s="475">
        <f>IF(E15='Priority Ratings'!$C$21,'Priority Ratings'!$B$21,IF(E15='Priority Ratings'!$C$22,'Priority Ratings'!$B$22,IF(E15='Priority Ratings'!$C$23,'Priority Ratings'!$B$23,IF(E15='Priority Ratings'!$C$24,'Priority Ratings'!$B$24,IF(E15='Priority Ratings'!$C$25,'Priority Ratings'!$B$25,IF(E15='Priority Ratings'!$C$26,'Priority Ratings'!$B$26,IF(E15='Priority Ratings'!$C$27,'Priority Ratings'!$B$27,"No Rating")))))))</f>
        <v>4</v>
      </c>
      <c r="G15" s="465">
        <f t="shared" si="2"/>
        <v>7.1428571428571425E-2</v>
      </c>
      <c r="H15" s="466" t="s">
        <v>56</v>
      </c>
      <c r="I15" s="468">
        <v>0</v>
      </c>
      <c r="J15" s="381"/>
      <c r="K15" s="381"/>
      <c r="L15" s="524">
        <f t="shared" si="1"/>
        <v>0</v>
      </c>
    </row>
    <row r="16" spans="1:12" ht="37.5" x14ac:dyDescent="0.35">
      <c r="A16" s="752"/>
      <c r="B16" s="328" t="s">
        <v>917</v>
      </c>
      <c r="C16" s="380" t="s">
        <v>918</v>
      </c>
      <c r="D16" s="422" t="s">
        <v>919</v>
      </c>
      <c r="E16" s="525" t="s">
        <v>55</v>
      </c>
      <c r="F16" s="475">
        <f>IF(E16='Priority Ratings'!$C$21,'Priority Ratings'!$B$21,IF(E16='Priority Ratings'!$C$22,'Priority Ratings'!$B$22,IF(E16='Priority Ratings'!$C$23,'Priority Ratings'!$B$23,IF(E16='Priority Ratings'!$C$24,'Priority Ratings'!$B$24,IF(E16='Priority Ratings'!$C$25,'Priority Ratings'!$B$25,IF(E16='Priority Ratings'!$C$26,'Priority Ratings'!$B$26,IF(E16='Priority Ratings'!$C$27,'Priority Ratings'!$B$27,"No Rating")))))))</f>
        <v>4</v>
      </c>
      <c r="G16" s="465">
        <f t="shared" si="2"/>
        <v>7.1428571428571425E-2</v>
      </c>
      <c r="H16" s="466" t="s">
        <v>56</v>
      </c>
      <c r="I16" s="468">
        <v>0</v>
      </c>
      <c r="J16" s="381"/>
      <c r="K16" s="381"/>
      <c r="L16" s="524">
        <f t="shared" si="1"/>
        <v>0</v>
      </c>
    </row>
    <row r="17" spans="1:12" ht="38" thickBot="1" x14ac:dyDescent="0.4">
      <c r="A17" s="753"/>
      <c r="B17" s="329" t="s">
        <v>920</v>
      </c>
      <c r="C17" s="383" t="s">
        <v>921</v>
      </c>
      <c r="D17" s="423" t="s">
        <v>922</v>
      </c>
      <c r="E17" s="545" t="s">
        <v>55</v>
      </c>
      <c r="F17" s="500">
        <f>IF(E17='Priority Ratings'!$C$21,'Priority Ratings'!$B$21,IF(E17='Priority Ratings'!$C$22,'Priority Ratings'!$B$22,IF(E17='Priority Ratings'!$C$23,'Priority Ratings'!$B$23,IF(E17='Priority Ratings'!$C$24,'Priority Ratings'!$B$24,IF(E17='Priority Ratings'!$C$25,'Priority Ratings'!$B$25,IF(E17='Priority Ratings'!$C$26,'Priority Ratings'!$B$26,IF(E17='Priority Ratings'!$C$27,'Priority Ratings'!$B$27,"No Rating")))))))</f>
        <v>4</v>
      </c>
      <c r="G17" s="501">
        <f t="shared" si="2"/>
        <v>7.1428571428571425E-2</v>
      </c>
      <c r="H17" s="466" t="s">
        <v>56</v>
      </c>
      <c r="I17" s="468">
        <v>0</v>
      </c>
      <c r="J17" s="512"/>
      <c r="K17" s="512"/>
      <c r="L17" s="640">
        <f t="shared" si="1"/>
        <v>0</v>
      </c>
    </row>
    <row r="18" spans="1:12" ht="15" thickBot="1" x14ac:dyDescent="0.4">
      <c r="B18" s="319">
        <f>COUNTA(B4:B17)</f>
        <v>14</v>
      </c>
      <c r="F18" s="504">
        <f>SUM(F4:F17)</f>
        <v>56</v>
      </c>
      <c r="G18" s="478">
        <f>SUM(G4:G17)</f>
        <v>0.99999999999999967</v>
      </c>
      <c r="K18" s="522" t="s">
        <v>21</v>
      </c>
      <c r="L18" s="548">
        <f>SUM(L4:L17)</f>
        <v>0</v>
      </c>
    </row>
  </sheetData>
  <mergeCells count="3">
    <mergeCell ref="A4:A17"/>
    <mergeCell ref="E2:H2"/>
    <mergeCell ref="I2:K2"/>
  </mergeCells>
  <conditionalFormatting sqref="D3">
    <cfRule type="containsText" dxfId="377" priority="36" operator="containsText" text="6">
      <formula>NOT(ISERROR(SEARCH("6",D3)))</formula>
    </cfRule>
    <cfRule type="containsText" dxfId="376" priority="37" operator="containsText" text="5">
      <formula>NOT(ISERROR(SEARCH("5",D3)))</formula>
    </cfRule>
    <cfRule type="containsText" dxfId="375" priority="38" operator="containsText" text="4">
      <formula>NOT(ISERROR(SEARCH("4",D3)))</formula>
    </cfRule>
    <cfRule type="containsText" dxfId="374" priority="39" operator="containsText" text="3">
      <formula>NOT(ISERROR(SEARCH("3",D3)))</formula>
    </cfRule>
    <cfRule type="containsText" dxfId="373" priority="40" operator="containsText" text="2">
      <formula>NOT(ISERROR(SEARCH("2",D3)))</formula>
    </cfRule>
    <cfRule type="containsText" dxfId="372" priority="41" operator="containsText" text="1">
      <formula>NOT(ISERROR(SEARCH("1",D3)))</formula>
    </cfRule>
    <cfRule type="containsText" dxfId="371" priority="42" operator="containsText" text="0">
      <formula>NOT(ISERROR(SEARCH("0",D3)))</formula>
    </cfRule>
  </conditionalFormatting>
  <dataValidations count="1">
    <dataValidation allowBlank="1" showInputMessage="1" showErrorMessage="1" promptTitle="Supplier Evidence" prompt="If the answer is fully comply or partially comply , then provide the actual document name(section, paragraph, page) /evidence and hyperlink to this column as proof" sqref="J4:J9" xr:uid="{00000000-0002-0000-1B00-000000000000}"/>
  </dataValidations>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beginsWith" priority="22" operator="beginsWith" text="6" id="{078633A2-2659-4211-9477-5813AC2099C7}">
            <xm:f>LEFT('Manage system access '!G4,LEN("6"))="6"</xm:f>
            <x14:dxf>
              <fill>
                <patternFill>
                  <bgColor rgb="FFFFCCCC"/>
                </patternFill>
              </fill>
            </x14:dxf>
          </x14:cfRule>
          <x14:cfRule type="beginsWith" priority="23" operator="beginsWith" text="5" id="{3547AA83-D5CD-4D8E-8201-81B2E8876DB4}">
            <xm:f>LEFT('Manage system access '!G4,LEN("5"))="5"</xm:f>
            <x14:dxf>
              <fill>
                <patternFill>
                  <bgColor rgb="FFFFFFCC"/>
                </patternFill>
              </fill>
            </x14:dxf>
          </x14:cfRule>
          <x14:cfRule type="beginsWith" priority="24" operator="beginsWith" text="4" id="{203C7304-1AE0-4F16-9D85-2A45E7FC38A6}">
            <xm:f>LEFT('Manage system access '!G4,LEN("4"))="4"</xm:f>
            <x14:dxf>
              <fill>
                <patternFill>
                  <bgColor rgb="FFFFFFCC"/>
                </patternFill>
              </fill>
            </x14:dxf>
          </x14:cfRule>
          <x14:cfRule type="beginsWith" priority="25" operator="beginsWith" text="3" id="{E33CA56E-C669-4917-AE33-12AEFEC130D3}">
            <xm:f>LEFT('Manage system access '!G4,LEN("3"))="3"</xm:f>
            <x14:dxf>
              <fill>
                <patternFill>
                  <bgColor rgb="FFFFFFCC"/>
                </patternFill>
              </fill>
            </x14:dxf>
          </x14:cfRule>
          <x14:cfRule type="beginsWith" priority="26" operator="beginsWith" text="2" id="{B18DEBC4-49AB-42CD-B02C-E89EDA23222E}">
            <xm:f>LEFT('Manage system access '!G4,LEN("2"))="2"</xm:f>
            <x14:dxf>
              <fill>
                <patternFill>
                  <fgColor theme="0"/>
                  <bgColor rgb="FFCCFFCC"/>
                </patternFill>
              </fill>
            </x14:dxf>
          </x14:cfRule>
          <x14:cfRule type="beginsWith" priority="27" operator="beginsWith" text="1" id="{6FC87A7A-F363-4246-875E-AA5A599A67D3}">
            <xm:f>LEFT('Manage system access '!G4,LEN("1"))="1"</xm:f>
            <x14:dxf>
              <fill>
                <patternFill>
                  <bgColor rgb="FFCCFFCC"/>
                </patternFill>
              </fill>
            </x14:dxf>
          </x14:cfRule>
          <x14:cfRule type="beginsWith" priority="28" operator="beginsWith" text="0" id="{78A458F6-217B-4ED6-A312-1C76F5066865}">
            <xm:f>LEFT('Manage system access '!G4,LEN("0"))="0"</xm:f>
            <x14:dxf>
              <fill>
                <patternFill>
                  <bgColor rgb="FFCCFFCC"/>
                </patternFill>
              </fill>
            </x14:dxf>
          </x14:cfRule>
          <xm:sqref>E4:H17 L4:L17</xm:sqref>
        </x14:conditionalFormatting>
      </x14:conditionalFormattings>
    </ext>
    <ext xmlns:x14="http://schemas.microsoft.com/office/spreadsheetml/2009/9/main" uri="{CCE6A557-97BC-4b89-ADB6-D9C93CAAB3DF}">
      <x14:dataValidations xmlns:xm="http://schemas.microsoft.com/office/excel/2006/main" count="2">
        <x14:dataValidation type="list" showInputMessage="1" showErrorMessage="1" promptTitle="Supplier" prompt="Please make a selection from the list" xr:uid="{00000000-0002-0000-1B00-000001000000}">
          <x14:formula1>
            <xm:f>'Priority Ratings'!$I$21:$I$23</xm:f>
          </x14:formula1>
          <xm:sqref>I4:I17</xm:sqref>
        </x14:dataValidation>
        <x14:dataValidation type="list" allowBlank="1" showInputMessage="1" showErrorMessage="1" xr:uid="{00000000-0002-0000-1B00-000002000000}">
          <x14:formula1>
            <xm:f>'Priority Ratings'!$C$21:$C$27</xm:f>
          </x14:formula1>
          <xm:sqref>E4:E17</xm:sqref>
        </x14:dataValidation>
      </x14:dataValidations>
    </ext>
  </extLst>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dimension ref="A1:L29"/>
  <sheetViews>
    <sheetView topLeftCell="E1" workbookViewId="0">
      <selection activeCell="L12" sqref="L4:L12"/>
    </sheetView>
  </sheetViews>
  <sheetFormatPr defaultRowHeight="14.5" x14ac:dyDescent="0.35"/>
  <cols>
    <col min="1" max="1" width="10.7265625" customWidth="1"/>
    <col min="3" max="3" width="64.7265625" customWidth="1"/>
    <col min="4" max="4" width="67.81640625" style="346" customWidth="1"/>
    <col min="5" max="5" width="17.453125" style="321" customWidth="1"/>
    <col min="6" max="6" width="11.26953125" style="321" customWidth="1"/>
    <col min="7" max="7" width="14.26953125" style="321" customWidth="1"/>
    <col min="8" max="8" width="38.54296875" style="321" customWidth="1"/>
    <col min="9" max="9" width="17.1796875" style="302" customWidth="1"/>
    <col min="10" max="10" width="24.81640625" customWidth="1"/>
    <col min="11" max="11" width="14.54296875" customWidth="1"/>
    <col min="12" max="12" width="19.54296875" style="321" customWidth="1"/>
  </cols>
  <sheetData>
    <row r="1" spans="1:12" ht="20.5" thickBot="1" x14ac:dyDescent="0.4">
      <c r="A1" s="298" t="s">
        <v>923</v>
      </c>
      <c r="D1" s="335"/>
      <c r="E1" s="336"/>
      <c r="F1" s="336"/>
      <c r="G1" s="336"/>
      <c r="H1" s="336"/>
      <c r="L1" s="336"/>
    </row>
    <row r="2" spans="1:12" ht="20.5" thickBot="1" x14ac:dyDescent="0.45">
      <c r="A2" s="298"/>
      <c r="D2" s="335"/>
      <c r="E2" s="739" t="s">
        <v>1693</v>
      </c>
      <c r="F2" s="740"/>
      <c r="G2" s="740"/>
      <c r="H2" s="741"/>
      <c r="I2" s="772" t="s">
        <v>1692</v>
      </c>
      <c r="J2" s="773"/>
      <c r="K2" s="774"/>
      <c r="L2" s="336"/>
    </row>
    <row r="3" spans="1:12" s="299" customFormat="1" ht="51.5" thickBot="1" x14ac:dyDescent="0.3">
      <c r="A3" s="375" t="s">
        <v>308</v>
      </c>
      <c r="B3" s="348" t="s">
        <v>586</v>
      </c>
      <c r="C3" s="349" t="s">
        <v>310</v>
      </c>
      <c r="D3" s="325" t="s">
        <v>312</v>
      </c>
      <c r="E3" s="552" t="s">
        <v>42</v>
      </c>
      <c r="F3" s="485" t="s">
        <v>43</v>
      </c>
      <c r="G3" s="485" t="s">
        <v>44</v>
      </c>
      <c r="H3" s="553" t="s">
        <v>45</v>
      </c>
      <c r="I3" s="325" t="s">
        <v>305</v>
      </c>
      <c r="J3" s="309" t="s">
        <v>306</v>
      </c>
      <c r="K3" s="310" t="s">
        <v>587</v>
      </c>
      <c r="L3" s="496" t="s">
        <v>47</v>
      </c>
    </row>
    <row r="4" spans="1:12" ht="50" x14ac:dyDescent="0.35">
      <c r="A4" s="775" t="s">
        <v>923</v>
      </c>
      <c r="B4" s="311" t="s">
        <v>924</v>
      </c>
      <c r="C4" s="339" t="s">
        <v>925</v>
      </c>
      <c r="D4" s="351" t="s">
        <v>926</v>
      </c>
      <c r="E4" s="530" t="s">
        <v>61</v>
      </c>
      <c r="F4" s="531">
        <f>IF(E4='Priority Ratings'!$C$21,'Priority Ratings'!$B$21,IF(E4='Priority Ratings'!$C$22,'Priority Ratings'!$B$22,IF(E4='Priority Ratings'!$C$23,'Priority Ratings'!$B$23,IF(E4='Priority Ratings'!$C$24,'Priority Ratings'!$B$24,IF(E4='Priority Ratings'!$C$25,'Priority Ratings'!$B$25,IF(E4='Priority Ratings'!$C$26,'Priority Ratings'!$B$26,IF(E4='Priority Ratings'!$C$27,'Priority Ratings'!$B$27,"No Rating")))))))</f>
        <v>5</v>
      </c>
      <c r="G4" s="506">
        <f t="shared" ref="G4:G12" si="0">F4/F$13</f>
        <v>0.12820512820512819</v>
      </c>
      <c r="H4" s="550" t="s">
        <v>64</v>
      </c>
      <c r="I4" s="482">
        <v>0</v>
      </c>
      <c r="J4" s="483"/>
      <c r="K4" s="474"/>
      <c r="L4" s="644">
        <f>I4*G4</f>
        <v>0</v>
      </c>
    </row>
    <row r="5" spans="1:12" ht="37.5" x14ac:dyDescent="0.35">
      <c r="A5" s="782"/>
      <c r="B5" s="315" t="s">
        <v>927</v>
      </c>
      <c r="C5" s="341" t="s">
        <v>928</v>
      </c>
      <c r="D5" s="328" t="s">
        <v>929</v>
      </c>
      <c r="E5" s="525" t="s">
        <v>55</v>
      </c>
      <c r="F5" s="475">
        <f>IF(E5='Priority Ratings'!$C$21,'Priority Ratings'!$B$21,IF(E5='Priority Ratings'!$C$22,'Priority Ratings'!$B$22,IF(E5='Priority Ratings'!$C$23,'Priority Ratings'!$B$23,IF(E5='Priority Ratings'!$C$24,'Priority Ratings'!$B$24,IF(E5='Priority Ratings'!$C$25,'Priority Ratings'!$B$25,IF(E5='Priority Ratings'!$C$26,'Priority Ratings'!$B$26,IF(E5='Priority Ratings'!$C$27,'Priority Ratings'!$B$27,"No Rating")))))))</f>
        <v>4</v>
      </c>
      <c r="G5" s="465">
        <f t="shared" si="0"/>
        <v>0.10256410256410256</v>
      </c>
      <c r="H5" s="467" t="s">
        <v>56</v>
      </c>
      <c r="I5" s="447">
        <v>0</v>
      </c>
      <c r="J5" s="480"/>
      <c r="K5" s="461"/>
      <c r="L5" s="645">
        <f t="shared" ref="L5:L12" si="1">I5*G5</f>
        <v>0</v>
      </c>
    </row>
    <row r="6" spans="1:12" ht="37.5" x14ac:dyDescent="0.35">
      <c r="A6" s="782"/>
      <c r="B6" s="315" t="s">
        <v>930</v>
      </c>
      <c r="C6" s="341" t="s">
        <v>931</v>
      </c>
      <c r="D6" s="328" t="s">
        <v>932</v>
      </c>
      <c r="E6" s="525" t="s">
        <v>63</v>
      </c>
      <c r="F6" s="475">
        <f>IF(E6='Priority Ratings'!$C$21,'Priority Ratings'!$B$21,IF(E6='Priority Ratings'!$C$22,'Priority Ratings'!$B$22,IF(E6='Priority Ratings'!$C$23,'Priority Ratings'!$B$23,IF(E6='Priority Ratings'!$C$24,'Priority Ratings'!$B$24,IF(E6='Priority Ratings'!$C$25,'Priority Ratings'!$B$25,IF(E6='Priority Ratings'!$C$26,'Priority Ratings'!$B$26,IF(E6='Priority Ratings'!$C$27,'Priority Ratings'!$B$27,"No Rating")))))))</f>
        <v>3</v>
      </c>
      <c r="G6" s="465">
        <f t="shared" si="0"/>
        <v>7.6923076923076927E-2</v>
      </c>
      <c r="H6" s="467" t="s">
        <v>56</v>
      </c>
      <c r="I6" s="447">
        <v>0</v>
      </c>
      <c r="J6" s="480"/>
      <c r="K6" s="461"/>
      <c r="L6" s="645">
        <f t="shared" si="1"/>
        <v>0</v>
      </c>
    </row>
    <row r="7" spans="1:12" ht="37.5" x14ac:dyDescent="0.35">
      <c r="A7" s="782"/>
      <c r="B7" s="315" t="s">
        <v>933</v>
      </c>
      <c r="C7" s="341" t="s">
        <v>934</v>
      </c>
      <c r="D7" s="328" t="s">
        <v>935</v>
      </c>
      <c r="E7" s="525" t="s">
        <v>61</v>
      </c>
      <c r="F7" s="475">
        <f>IF(E7='Priority Ratings'!$C$21,'Priority Ratings'!$B$21,IF(E7='Priority Ratings'!$C$22,'Priority Ratings'!$B$22,IF(E7='Priority Ratings'!$C$23,'Priority Ratings'!$B$23,IF(E7='Priority Ratings'!$C$24,'Priority Ratings'!$B$24,IF(E7='Priority Ratings'!$C$25,'Priority Ratings'!$B$25,IF(E7='Priority Ratings'!$C$26,'Priority Ratings'!$B$26,IF(E7='Priority Ratings'!$C$27,'Priority Ratings'!$B$27,"No Rating")))))))</f>
        <v>5</v>
      </c>
      <c r="G7" s="465">
        <f t="shared" si="0"/>
        <v>0.12820512820512819</v>
      </c>
      <c r="H7" s="467" t="s">
        <v>56</v>
      </c>
      <c r="I7" s="447">
        <v>0</v>
      </c>
      <c r="J7" s="480"/>
      <c r="K7" s="461"/>
      <c r="L7" s="645">
        <f t="shared" si="1"/>
        <v>0</v>
      </c>
    </row>
    <row r="8" spans="1:12" ht="37.5" x14ac:dyDescent="0.35">
      <c r="A8" s="782"/>
      <c r="B8" s="315" t="s">
        <v>936</v>
      </c>
      <c r="C8" s="341" t="s">
        <v>937</v>
      </c>
      <c r="D8" s="328" t="s">
        <v>938</v>
      </c>
      <c r="E8" s="525" t="s">
        <v>55</v>
      </c>
      <c r="F8" s="475">
        <f>IF(E8='Priority Ratings'!$C$21,'Priority Ratings'!$B$21,IF(E8='Priority Ratings'!$C$22,'Priority Ratings'!$B$22,IF(E8='Priority Ratings'!$C$23,'Priority Ratings'!$B$23,IF(E8='Priority Ratings'!$C$24,'Priority Ratings'!$B$24,IF(E8='Priority Ratings'!$C$25,'Priority Ratings'!$B$25,IF(E8='Priority Ratings'!$C$26,'Priority Ratings'!$B$26,IF(E8='Priority Ratings'!$C$27,'Priority Ratings'!$B$27,"No Rating")))))))</f>
        <v>4</v>
      </c>
      <c r="G8" s="465">
        <f t="shared" si="0"/>
        <v>0.10256410256410256</v>
      </c>
      <c r="H8" s="467" t="s">
        <v>56</v>
      </c>
      <c r="I8" s="447">
        <v>0</v>
      </c>
      <c r="J8" s="480"/>
      <c r="K8" s="461"/>
      <c r="L8" s="645">
        <f t="shared" si="1"/>
        <v>0</v>
      </c>
    </row>
    <row r="9" spans="1:12" ht="57.5" x14ac:dyDescent="0.35">
      <c r="A9" s="782"/>
      <c r="B9" s="315" t="s">
        <v>939</v>
      </c>
      <c r="C9" s="341" t="s">
        <v>940</v>
      </c>
      <c r="D9" s="328" t="s">
        <v>941</v>
      </c>
      <c r="E9" s="525" t="s">
        <v>55</v>
      </c>
      <c r="F9" s="475">
        <f>IF(E9='Priority Ratings'!$C$21,'Priority Ratings'!$B$21,IF(E9='Priority Ratings'!$C$22,'Priority Ratings'!$B$22,IF(E9='Priority Ratings'!$C$23,'Priority Ratings'!$B$23,IF(E9='Priority Ratings'!$C$24,'Priority Ratings'!$B$24,IF(E9='Priority Ratings'!$C$25,'Priority Ratings'!$B$25,IF(E9='Priority Ratings'!$C$26,'Priority Ratings'!$B$26,IF(E9='Priority Ratings'!$C$27,'Priority Ratings'!$B$27,"No Rating")))))))</f>
        <v>4</v>
      </c>
      <c r="G9" s="465">
        <f t="shared" si="0"/>
        <v>0.10256410256410256</v>
      </c>
      <c r="H9" s="467" t="s">
        <v>56</v>
      </c>
      <c r="I9" s="447">
        <v>0</v>
      </c>
      <c r="J9" s="480"/>
      <c r="K9" s="461"/>
      <c r="L9" s="646">
        <f t="shared" si="1"/>
        <v>0</v>
      </c>
    </row>
    <row r="10" spans="1:12" ht="37.5" x14ac:dyDescent="0.35">
      <c r="A10" s="782"/>
      <c r="B10" s="315" t="s">
        <v>942</v>
      </c>
      <c r="C10" s="341" t="s">
        <v>943</v>
      </c>
      <c r="D10" s="328" t="s">
        <v>944</v>
      </c>
      <c r="E10" s="525" t="s">
        <v>61</v>
      </c>
      <c r="F10" s="475">
        <f>IF(E10='Priority Ratings'!$C$21,'Priority Ratings'!$B$21,IF(E10='Priority Ratings'!$C$22,'Priority Ratings'!$B$22,IF(E10='Priority Ratings'!$C$23,'Priority Ratings'!$B$23,IF(E10='Priority Ratings'!$C$24,'Priority Ratings'!$B$24,IF(E10='Priority Ratings'!$C$25,'Priority Ratings'!$B$25,IF(E10='Priority Ratings'!$C$26,'Priority Ratings'!$B$26,IF(E10='Priority Ratings'!$C$27,'Priority Ratings'!$B$27,"No Rating")))))))</f>
        <v>5</v>
      </c>
      <c r="G10" s="465">
        <f t="shared" si="0"/>
        <v>0.12820512820512819</v>
      </c>
      <c r="H10" s="467" t="s">
        <v>56</v>
      </c>
      <c r="I10" s="447">
        <v>0</v>
      </c>
      <c r="J10" s="480"/>
      <c r="K10" s="461"/>
      <c r="L10" s="646">
        <f t="shared" si="1"/>
        <v>0</v>
      </c>
    </row>
    <row r="11" spans="1:12" ht="138" x14ac:dyDescent="0.35">
      <c r="A11" s="783"/>
      <c r="B11" s="315" t="s">
        <v>945</v>
      </c>
      <c r="C11" s="341" t="s">
        <v>946</v>
      </c>
      <c r="D11" s="328" t="s">
        <v>947</v>
      </c>
      <c r="E11" s="525" t="s">
        <v>55</v>
      </c>
      <c r="F11" s="475">
        <f>IF(E11='Priority Ratings'!$C$21,'Priority Ratings'!$B$21,IF(E11='Priority Ratings'!$C$22,'Priority Ratings'!$B$22,IF(E11='Priority Ratings'!$C$23,'Priority Ratings'!$B$23,IF(E11='Priority Ratings'!$C$24,'Priority Ratings'!$B$24,IF(E11='Priority Ratings'!$C$25,'Priority Ratings'!$B$25,IF(E11='Priority Ratings'!$C$26,'Priority Ratings'!$B$26,IF(E11='Priority Ratings'!$C$27,'Priority Ratings'!$B$27,"No Rating")))))))</f>
        <v>4</v>
      </c>
      <c r="G11" s="465">
        <f t="shared" si="0"/>
        <v>0.10256410256410256</v>
      </c>
      <c r="H11" s="467" t="s">
        <v>56</v>
      </c>
      <c r="I11" s="447">
        <v>0</v>
      </c>
      <c r="J11" s="480"/>
      <c r="K11" s="461"/>
      <c r="L11" s="646">
        <f t="shared" si="1"/>
        <v>0</v>
      </c>
    </row>
    <row r="12" spans="1:12" ht="38" thickBot="1" x14ac:dyDescent="0.4">
      <c r="A12" s="778"/>
      <c r="B12" s="316" t="s">
        <v>948</v>
      </c>
      <c r="C12" s="344" t="s">
        <v>949</v>
      </c>
      <c r="D12" s="329" t="s">
        <v>950</v>
      </c>
      <c r="E12" s="545" t="s">
        <v>61</v>
      </c>
      <c r="F12" s="500">
        <f>IF(E12='Priority Ratings'!$C$21,'Priority Ratings'!$B$21,IF(E12='Priority Ratings'!$C$22,'Priority Ratings'!$B$22,IF(E12='Priority Ratings'!$C$23,'Priority Ratings'!$B$23,IF(E12='Priority Ratings'!$C$24,'Priority Ratings'!$B$24,IF(E12='Priority Ratings'!$C$25,'Priority Ratings'!$B$25,IF(E12='Priority Ratings'!$C$26,'Priority Ratings'!$B$26,IF(E12='Priority Ratings'!$C$27,'Priority Ratings'!$B$27,"No Rating")))))))</f>
        <v>5</v>
      </c>
      <c r="G12" s="501">
        <f t="shared" si="0"/>
        <v>0.12820512820512819</v>
      </c>
      <c r="H12" s="502" t="s">
        <v>56</v>
      </c>
      <c r="I12" s="448">
        <v>0</v>
      </c>
      <c r="J12" s="481"/>
      <c r="K12" s="493"/>
      <c r="L12" s="647">
        <f t="shared" si="1"/>
        <v>0</v>
      </c>
    </row>
    <row r="13" spans="1:12" ht="15" thickBot="1" x14ac:dyDescent="0.4">
      <c r="F13" s="504">
        <f>SUM(F4:F12)</f>
        <v>39</v>
      </c>
      <c r="G13" s="551">
        <f>SUM(G4:G12)</f>
        <v>0.99999999999999989</v>
      </c>
      <c r="I13" s="321"/>
      <c r="K13" s="479"/>
      <c r="L13" s="478">
        <f>SUM(L4:L12)</f>
        <v>0</v>
      </c>
    </row>
    <row r="14" spans="1:12" x14ac:dyDescent="0.35">
      <c r="I14" s="321"/>
    </row>
    <row r="15" spans="1:12" x14ac:dyDescent="0.35">
      <c r="I15" s="321"/>
    </row>
    <row r="16" spans="1:12" x14ac:dyDescent="0.35">
      <c r="I16" s="321"/>
    </row>
    <row r="17" spans="9:9" x14ac:dyDescent="0.35">
      <c r="I17" s="321"/>
    </row>
    <row r="18" spans="9:9" x14ac:dyDescent="0.35">
      <c r="I18" s="321"/>
    </row>
    <row r="19" spans="9:9" x14ac:dyDescent="0.35">
      <c r="I19" s="321"/>
    </row>
    <row r="20" spans="9:9" x14ac:dyDescent="0.35">
      <c r="I20" s="321"/>
    </row>
    <row r="21" spans="9:9" x14ac:dyDescent="0.35">
      <c r="I21" s="321"/>
    </row>
    <row r="22" spans="9:9" x14ac:dyDescent="0.35">
      <c r="I22" s="321"/>
    </row>
    <row r="23" spans="9:9" x14ac:dyDescent="0.35">
      <c r="I23" s="321"/>
    </row>
    <row r="24" spans="9:9" x14ac:dyDescent="0.35">
      <c r="I24" s="321"/>
    </row>
    <row r="25" spans="9:9" x14ac:dyDescent="0.35">
      <c r="I25" s="321"/>
    </row>
    <row r="26" spans="9:9" x14ac:dyDescent="0.35">
      <c r="I26" s="321"/>
    </row>
    <row r="27" spans="9:9" x14ac:dyDescent="0.35">
      <c r="I27" s="321"/>
    </row>
    <row r="28" spans="9:9" x14ac:dyDescent="0.35">
      <c r="I28" s="321"/>
    </row>
    <row r="29" spans="9:9" x14ac:dyDescent="0.35">
      <c r="I29" s="321"/>
    </row>
  </sheetData>
  <mergeCells count="3">
    <mergeCell ref="A4:A12"/>
    <mergeCell ref="E2:H2"/>
    <mergeCell ref="I2:K2"/>
  </mergeCells>
  <conditionalFormatting sqref="D3">
    <cfRule type="containsText" dxfId="363" priority="36" operator="containsText" text="6">
      <formula>NOT(ISERROR(SEARCH("6",D3)))</formula>
    </cfRule>
    <cfRule type="containsText" dxfId="362" priority="37" operator="containsText" text="5">
      <formula>NOT(ISERROR(SEARCH("5",D3)))</formula>
    </cfRule>
    <cfRule type="containsText" dxfId="361" priority="38" operator="containsText" text="4">
      <formula>NOT(ISERROR(SEARCH("4",D3)))</formula>
    </cfRule>
    <cfRule type="containsText" dxfId="360" priority="39" operator="containsText" text="3">
      <formula>NOT(ISERROR(SEARCH("3",D3)))</formula>
    </cfRule>
    <cfRule type="containsText" dxfId="359" priority="40" operator="containsText" text="2">
      <formula>NOT(ISERROR(SEARCH("2",D3)))</formula>
    </cfRule>
    <cfRule type="containsText" dxfId="358" priority="41" operator="containsText" text="1">
      <formula>NOT(ISERROR(SEARCH("1",D3)))</formula>
    </cfRule>
    <cfRule type="containsText" dxfId="357" priority="42" operator="containsText" text="0">
      <formula>NOT(ISERROR(SEARCH("0",D3)))</formula>
    </cfRule>
  </conditionalFormatting>
  <dataValidations count="1">
    <dataValidation allowBlank="1" showInputMessage="1" showErrorMessage="1" promptTitle="Supplier Evidence" prompt="If the answer is fully comply or partially comply , then provide the actual document name(section, paragraph, page) /evidence and hyperlink to this column as proof" sqref="J4:J12" xr:uid="{00000000-0002-0000-1C00-000000000000}"/>
  </dataValidations>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beginsWith" priority="22" operator="beginsWith" text="6" id="{18075CAB-3320-47D0-88CE-7125DF7E2D96}">
            <xm:f>LEFT('Manage projects'!H4,LEN("6"))="6"</xm:f>
            <x14:dxf>
              <fill>
                <patternFill>
                  <bgColor rgb="FFFFCCCC"/>
                </patternFill>
              </fill>
            </x14:dxf>
          </x14:cfRule>
          <x14:cfRule type="beginsWith" priority="23" operator="beginsWith" text="5" id="{E5D17661-D0CA-4464-94B0-80C8E1C0D048}">
            <xm:f>LEFT('Manage projects'!H4,LEN("5"))="5"</xm:f>
            <x14:dxf>
              <fill>
                <patternFill>
                  <bgColor rgb="FFFFFFCC"/>
                </patternFill>
              </fill>
            </x14:dxf>
          </x14:cfRule>
          <x14:cfRule type="beginsWith" priority="24" operator="beginsWith" text="4" id="{4F1F32D5-E371-4D5F-9253-569FFC138140}">
            <xm:f>LEFT('Manage projects'!H4,LEN("4"))="4"</xm:f>
            <x14:dxf>
              <fill>
                <patternFill>
                  <bgColor rgb="FFFFFFCC"/>
                </patternFill>
              </fill>
            </x14:dxf>
          </x14:cfRule>
          <x14:cfRule type="beginsWith" priority="25" operator="beginsWith" text="3" id="{3A0CF905-DFDC-4C0F-A42F-58D18EA1E375}">
            <xm:f>LEFT('Manage projects'!H4,LEN("3"))="3"</xm:f>
            <x14:dxf>
              <fill>
                <patternFill>
                  <bgColor rgb="FFFFFFCC"/>
                </patternFill>
              </fill>
            </x14:dxf>
          </x14:cfRule>
          <x14:cfRule type="beginsWith" priority="26" operator="beginsWith" text="2" id="{0EF7CB77-4F29-4BC8-B9C0-A47004458970}">
            <xm:f>LEFT('Manage projects'!H4,LEN("2"))="2"</xm:f>
            <x14:dxf>
              <fill>
                <patternFill>
                  <fgColor theme="0"/>
                  <bgColor rgb="FFCCFFCC"/>
                </patternFill>
              </fill>
            </x14:dxf>
          </x14:cfRule>
          <x14:cfRule type="beginsWith" priority="27" operator="beginsWith" text="1" id="{17CA5071-EEAE-4E00-AA1E-4A92864006AA}">
            <xm:f>LEFT('Manage projects'!H4,LEN("1"))="1"</xm:f>
            <x14:dxf>
              <fill>
                <patternFill>
                  <bgColor rgb="FFCCFFCC"/>
                </patternFill>
              </fill>
            </x14:dxf>
          </x14:cfRule>
          <x14:cfRule type="beginsWith" priority="28" operator="beginsWith" text="0" id="{36328E96-6DDE-4E53-AD93-DC360616C36E}">
            <xm:f>LEFT('Manage projects'!H4,LEN("0"))="0"</xm:f>
            <x14:dxf>
              <fill>
                <patternFill>
                  <bgColor rgb="FFCCFFCC"/>
                </patternFill>
              </fill>
            </x14:dxf>
          </x14:cfRule>
          <xm:sqref>E4:H12 L4:L12</xm:sqref>
        </x14:conditionalFormatting>
      </x14:conditionalFormattings>
    </ext>
    <ext xmlns:x14="http://schemas.microsoft.com/office/spreadsheetml/2009/9/main" uri="{CCE6A557-97BC-4b89-ADB6-D9C93CAAB3DF}">
      <x14:dataValidations xmlns:xm="http://schemas.microsoft.com/office/excel/2006/main" count="2">
        <x14:dataValidation type="list" showInputMessage="1" showErrorMessage="1" promptTitle="Supplier" prompt="Please make a selection from the list" xr:uid="{00000000-0002-0000-1C00-000001000000}">
          <x14:formula1>
            <xm:f>'Priority Ratings'!$I$21:$I$23</xm:f>
          </x14:formula1>
          <xm:sqref>I4:I12</xm:sqref>
        </x14:dataValidation>
        <x14:dataValidation type="list" allowBlank="1" showInputMessage="1" showErrorMessage="1" xr:uid="{00000000-0002-0000-1C00-000002000000}">
          <x14:formula1>
            <xm:f>'Priority Ratings'!$C$21:$C$27</xm:f>
          </x14:formula1>
          <xm:sqref>E4:E12</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Q43"/>
  <sheetViews>
    <sheetView zoomScale="90" zoomScaleNormal="90" workbookViewId="0">
      <selection activeCell="B5" sqref="B5"/>
    </sheetView>
  </sheetViews>
  <sheetFormatPr defaultColWidth="9.1796875" defaultRowHeight="12.5" x14ac:dyDescent="0.25"/>
  <cols>
    <col min="1" max="1" width="7.453125" style="7" bestFit="1" customWidth="1"/>
    <col min="2" max="2" width="24.1796875" style="16" customWidth="1"/>
    <col min="3" max="3" width="49.7265625" style="121" customWidth="1"/>
    <col min="4" max="4" width="29" style="16" customWidth="1"/>
    <col min="5" max="5" width="24.1796875" style="16" customWidth="1"/>
    <col min="6" max="7" width="20.26953125" style="16" customWidth="1"/>
    <col min="8" max="8" width="19.1796875" style="7" customWidth="1"/>
    <col min="9" max="9" width="18.453125" style="5" customWidth="1"/>
    <col min="10" max="10" width="11.453125" style="5" customWidth="1"/>
    <col min="11" max="11" width="14.1796875" style="5" customWidth="1"/>
    <col min="12" max="12" width="27.453125" style="6" customWidth="1"/>
    <col min="13" max="13" width="14.81640625" style="7" customWidth="1"/>
    <col min="14" max="14" width="15.1796875" style="5" customWidth="1"/>
    <col min="15" max="69" width="9.1796875" style="193"/>
    <col min="70" max="16384" width="9.1796875" style="8"/>
  </cols>
  <sheetData>
    <row r="1" spans="1:69" ht="13" x14ac:dyDescent="0.25">
      <c r="A1" s="723" t="str">
        <f>Config!B3</f>
        <v>Engineering Design and Technical Document Management Software</v>
      </c>
      <c r="B1" s="724"/>
      <c r="C1" s="725"/>
      <c r="D1" s="5"/>
      <c r="E1" s="5"/>
      <c r="F1" s="136"/>
      <c r="G1" s="136"/>
      <c r="L1" s="5"/>
    </row>
    <row r="2" spans="1:69" ht="13" x14ac:dyDescent="0.25">
      <c r="A2" s="161" t="s">
        <v>5</v>
      </c>
      <c r="B2" s="162"/>
      <c r="C2" s="163"/>
      <c r="D2" s="5"/>
      <c r="E2" s="5"/>
      <c r="F2" s="169"/>
      <c r="G2" s="169"/>
      <c r="L2" s="176" t="s">
        <v>30</v>
      </c>
    </row>
    <row r="3" spans="1:69" ht="13.5" thickBot="1" x14ac:dyDescent="0.3">
      <c r="A3" s="164" t="s">
        <v>6</v>
      </c>
      <c r="B3" s="165"/>
      <c r="C3" s="166"/>
      <c r="D3" s="5"/>
      <c r="E3" s="5"/>
      <c r="F3" s="136"/>
      <c r="G3" s="136"/>
      <c r="L3" s="176" t="s">
        <v>31</v>
      </c>
    </row>
    <row r="4" spans="1:69" x14ac:dyDescent="0.25">
      <c r="D4" s="5"/>
      <c r="E4" s="5"/>
      <c r="F4" s="5"/>
      <c r="G4" s="5"/>
      <c r="L4" s="176" t="s">
        <v>32</v>
      </c>
    </row>
    <row r="5" spans="1:69" ht="63" x14ac:dyDescent="0.25">
      <c r="A5" s="17"/>
      <c r="B5" s="148"/>
      <c r="C5" s="18"/>
      <c r="D5" s="18"/>
      <c r="E5" s="18"/>
      <c r="F5" s="156"/>
      <c r="G5" s="271"/>
      <c r="I5" s="151"/>
      <c r="J5" s="149" t="s">
        <v>33</v>
      </c>
      <c r="K5" s="175"/>
      <c r="L5" s="19" t="s">
        <v>34</v>
      </c>
      <c r="M5" s="128" t="s">
        <v>35</v>
      </c>
      <c r="N5" s="19"/>
    </row>
    <row r="6" spans="1:69" ht="65.25" customHeight="1" x14ac:dyDescent="0.25">
      <c r="A6" s="21" t="s">
        <v>36</v>
      </c>
      <c r="B6" s="22" t="s">
        <v>37</v>
      </c>
      <c r="C6" s="21" t="s">
        <v>38</v>
      </c>
      <c r="D6" s="154" t="s">
        <v>40</v>
      </c>
      <c r="E6" s="154" t="s">
        <v>41</v>
      </c>
      <c r="F6" s="157" t="s">
        <v>305</v>
      </c>
      <c r="G6" s="286" t="s">
        <v>306</v>
      </c>
      <c r="H6" s="28" t="s">
        <v>3</v>
      </c>
      <c r="I6" s="152" t="s">
        <v>42</v>
      </c>
      <c r="J6" s="150" t="s">
        <v>43</v>
      </c>
      <c r="K6" s="129" t="s">
        <v>44</v>
      </c>
      <c r="L6" s="27" t="s">
        <v>45</v>
      </c>
      <c r="M6" s="26" t="s">
        <v>46</v>
      </c>
      <c r="N6" s="27" t="s">
        <v>47</v>
      </c>
    </row>
    <row r="7" spans="1:69" s="39" customFormat="1" ht="62.5" x14ac:dyDescent="0.35">
      <c r="A7" s="100">
        <v>1</v>
      </c>
      <c r="B7" s="159" t="s">
        <v>48</v>
      </c>
      <c r="C7" s="159" t="s">
        <v>279</v>
      </c>
      <c r="D7" s="159" t="s">
        <v>49</v>
      </c>
      <c r="E7" s="30" t="s">
        <v>280</v>
      </c>
      <c r="F7" s="155"/>
      <c r="G7" s="272"/>
      <c r="H7" s="38"/>
      <c r="I7" s="103" t="s">
        <v>55</v>
      </c>
      <c r="J7" s="34">
        <f>IF(I7='Priority Ratings'!$C$21,'Priority Ratings'!$B$21,IF(I7='Priority Ratings'!$C$22,'Priority Ratings'!$B$22,IF(I7='Priority Ratings'!$C$23,'Priority Ratings'!$B$23,IF(I7='Priority Ratings'!$C$24,'Priority Ratings'!$B$24,IF(I7='Priority Ratings'!$C$25,'Priority Ratings'!$B$25,IF(I7='Priority Ratings'!$C$26,'Priority Ratings'!$B$26,IF(I7='Priority Ratings'!$C$27,'Priority Ratings'!$B$27,"No Rating")))))))</f>
        <v>4</v>
      </c>
      <c r="K7" s="104">
        <f>J7/J43</f>
        <v>2.4242424242424242E-2</v>
      </c>
      <c r="L7" s="36" t="s">
        <v>51</v>
      </c>
      <c r="M7" s="37">
        <v>0</v>
      </c>
      <c r="N7" s="35">
        <f>K7*M7</f>
        <v>0</v>
      </c>
      <c r="O7" s="194"/>
      <c r="P7" s="194"/>
      <c r="Q7" s="194"/>
      <c r="R7" s="194"/>
      <c r="S7" s="194"/>
      <c r="T7" s="194"/>
      <c r="U7" s="194"/>
      <c r="V7" s="194"/>
      <c r="W7" s="194"/>
      <c r="X7" s="194"/>
      <c r="Y7" s="194"/>
      <c r="Z7" s="194"/>
      <c r="AA7" s="194"/>
      <c r="AB7" s="194"/>
      <c r="AC7" s="194"/>
      <c r="AD7" s="194"/>
      <c r="AE7" s="194"/>
      <c r="AF7" s="194"/>
      <c r="AG7" s="194"/>
      <c r="AH7" s="194"/>
      <c r="AI7" s="194"/>
      <c r="AJ7" s="194"/>
      <c r="AK7" s="194"/>
      <c r="AL7" s="194"/>
      <c r="AM7" s="194"/>
      <c r="AN7" s="194"/>
      <c r="AO7" s="194"/>
      <c r="AP7" s="194"/>
      <c r="AQ7" s="194"/>
      <c r="AR7" s="194"/>
      <c r="AS7" s="194"/>
      <c r="AT7" s="194"/>
      <c r="AU7" s="194"/>
      <c r="AV7" s="194"/>
      <c r="AW7" s="194"/>
      <c r="AX7" s="194"/>
      <c r="AY7" s="194"/>
      <c r="AZ7" s="194"/>
      <c r="BA7" s="194"/>
      <c r="BB7" s="194"/>
      <c r="BC7" s="194"/>
      <c r="BD7" s="194"/>
      <c r="BE7" s="194"/>
      <c r="BF7" s="194"/>
      <c r="BG7" s="194"/>
      <c r="BH7" s="194"/>
      <c r="BI7" s="194"/>
      <c r="BJ7" s="194"/>
      <c r="BK7" s="194"/>
      <c r="BL7" s="194"/>
      <c r="BM7" s="194"/>
      <c r="BN7" s="194"/>
      <c r="BO7" s="194"/>
      <c r="BP7" s="194"/>
      <c r="BQ7" s="194"/>
    </row>
    <row r="8" spans="1:69" s="39" customFormat="1" ht="62.5" x14ac:dyDescent="0.35">
      <c r="A8" s="100">
        <v>2</v>
      </c>
      <c r="B8" s="159" t="s">
        <v>48</v>
      </c>
      <c r="C8" s="159" t="s">
        <v>279</v>
      </c>
      <c r="D8" s="159" t="s">
        <v>49</v>
      </c>
      <c r="E8" s="30" t="s">
        <v>302</v>
      </c>
      <c r="F8" s="155"/>
      <c r="G8" s="272"/>
      <c r="H8" s="38"/>
      <c r="I8" s="103" t="s">
        <v>53</v>
      </c>
      <c r="J8" s="34">
        <f>IF(I8='Priority Ratings'!$C$21,'Priority Ratings'!$B$21,IF(I8='Priority Ratings'!$C$22,'Priority Ratings'!$B$22,IF(I8='Priority Ratings'!$C$23,'Priority Ratings'!$B$23,IF(I8='Priority Ratings'!$C$24,'Priority Ratings'!$B$24,IF(I8='Priority Ratings'!$C$25,'Priority Ratings'!$B$25,IF(I8='Priority Ratings'!$C$26,'Priority Ratings'!$B$26,IF(I8='Priority Ratings'!$C$27,'Priority Ratings'!$B$27,"No Rating")))))))</f>
        <v>6</v>
      </c>
      <c r="K8" s="104">
        <f>J8/J43</f>
        <v>3.6363636363636362E-2</v>
      </c>
      <c r="L8" s="36" t="s">
        <v>51</v>
      </c>
      <c r="M8" s="37">
        <v>0</v>
      </c>
      <c r="N8" s="35">
        <f>K8*M8</f>
        <v>0</v>
      </c>
      <c r="O8" s="194"/>
      <c r="P8" s="194"/>
      <c r="Q8" s="194"/>
      <c r="R8" s="194"/>
      <c r="S8" s="194"/>
      <c r="T8" s="194"/>
      <c r="U8" s="194"/>
      <c r="V8" s="194"/>
      <c r="W8" s="194"/>
      <c r="X8" s="194"/>
      <c r="Y8" s="194"/>
      <c r="Z8" s="194"/>
      <c r="AA8" s="194"/>
      <c r="AB8" s="194"/>
      <c r="AC8" s="194"/>
      <c r="AD8" s="194"/>
      <c r="AE8" s="194"/>
      <c r="AF8" s="194"/>
      <c r="AG8" s="194"/>
      <c r="AH8" s="194"/>
      <c r="AI8" s="194"/>
      <c r="AJ8" s="194"/>
      <c r="AK8" s="194"/>
      <c r="AL8" s="194"/>
      <c r="AM8" s="194"/>
      <c r="AN8" s="194"/>
      <c r="AO8" s="194"/>
      <c r="AP8" s="194"/>
      <c r="AQ8" s="194"/>
      <c r="AR8" s="194"/>
      <c r="AS8" s="194"/>
      <c r="AT8" s="194"/>
      <c r="AU8" s="194"/>
      <c r="AV8" s="194"/>
      <c r="AW8" s="194"/>
      <c r="AX8" s="194"/>
      <c r="AY8" s="194"/>
      <c r="AZ8" s="194"/>
      <c r="BA8" s="194"/>
      <c r="BB8" s="194"/>
      <c r="BC8" s="194"/>
      <c r="BD8" s="194"/>
      <c r="BE8" s="194"/>
      <c r="BF8" s="194"/>
      <c r="BG8" s="194"/>
      <c r="BH8" s="194"/>
      <c r="BI8" s="194"/>
      <c r="BJ8" s="194"/>
      <c r="BK8" s="194"/>
      <c r="BL8" s="194"/>
      <c r="BM8" s="194"/>
      <c r="BN8" s="194"/>
      <c r="BO8" s="194"/>
      <c r="BP8" s="194"/>
      <c r="BQ8" s="194"/>
    </row>
    <row r="9" spans="1:69" s="39" customFormat="1" ht="86.25" customHeight="1" x14ac:dyDescent="0.35">
      <c r="A9" s="100">
        <v>3</v>
      </c>
      <c r="B9" s="159" t="s">
        <v>48</v>
      </c>
      <c r="C9" s="159" t="s">
        <v>279</v>
      </c>
      <c r="D9" s="159" t="s">
        <v>49</v>
      </c>
      <c r="E9" s="30" t="s">
        <v>303</v>
      </c>
      <c r="F9" s="155"/>
      <c r="G9" s="272"/>
      <c r="H9" s="38"/>
      <c r="I9" s="103" t="s">
        <v>53</v>
      </c>
      <c r="J9" s="34">
        <f>IF(I9='Priority Ratings'!$C$21,'Priority Ratings'!$B$21,IF(I9='Priority Ratings'!$C$22,'Priority Ratings'!$B$22,IF(I9='Priority Ratings'!$C$23,'Priority Ratings'!$B$23,IF(I9='Priority Ratings'!$C$24,'Priority Ratings'!$B$24,IF(I9='Priority Ratings'!$C$25,'Priority Ratings'!$B$25,IF(I9='Priority Ratings'!$C$26,'Priority Ratings'!$B$26,IF(I9='Priority Ratings'!$C$27,'Priority Ratings'!$B$27,"No Rating")))))))</f>
        <v>6</v>
      </c>
      <c r="K9" s="104">
        <f>J9/J43</f>
        <v>3.6363636363636362E-2</v>
      </c>
      <c r="L9" s="36" t="s">
        <v>51</v>
      </c>
      <c r="M9" s="37"/>
      <c r="N9" s="35">
        <f>K9*M9</f>
        <v>0</v>
      </c>
      <c r="O9" s="194"/>
      <c r="P9" s="194"/>
      <c r="Q9" s="194"/>
      <c r="R9" s="194"/>
      <c r="S9" s="194"/>
      <c r="T9" s="194"/>
      <c r="U9" s="194"/>
      <c r="V9" s="194"/>
      <c r="W9" s="194"/>
      <c r="X9" s="194"/>
      <c r="Y9" s="194"/>
      <c r="Z9" s="194"/>
      <c r="AA9" s="194"/>
      <c r="AB9" s="194"/>
      <c r="AC9" s="194"/>
      <c r="AD9" s="194"/>
      <c r="AE9" s="194"/>
      <c r="AF9" s="194"/>
      <c r="AG9" s="194"/>
      <c r="AH9" s="194"/>
      <c r="AI9" s="194"/>
      <c r="AJ9" s="194"/>
      <c r="AK9" s="194"/>
      <c r="AL9" s="194"/>
      <c r="AM9" s="194"/>
      <c r="AN9" s="194"/>
      <c r="AO9" s="194"/>
      <c r="AP9" s="194"/>
      <c r="AQ9" s="194"/>
      <c r="AR9" s="194"/>
      <c r="AS9" s="194"/>
      <c r="AT9" s="194"/>
      <c r="AU9" s="194"/>
      <c r="AV9" s="194"/>
      <c r="AW9" s="194"/>
      <c r="AX9" s="194"/>
      <c r="AY9" s="194"/>
      <c r="AZ9" s="194"/>
      <c r="BA9" s="194"/>
      <c r="BB9" s="194"/>
      <c r="BC9" s="194"/>
      <c r="BD9" s="194"/>
      <c r="BE9" s="194"/>
      <c r="BF9" s="194"/>
      <c r="BG9" s="194"/>
      <c r="BH9" s="194"/>
      <c r="BI9" s="194"/>
      <c r="BJ9" s="194"/>
      <c r="BK9" s="194"/>
      <c r="BL9" s="194"/>
      <c r="BM9" s="194"/>
      <c r="BN9" s="194"/>
      <c r="BO9" s="194"/>
      <c r="BP9" s="194"/>
      <c r="BQ9" s="194"/>
    </row>
    <row r="10" spans="1:69" s="39" customFormat="1" ht="62.5" x14ac:dyDescent="0.35">
      <c r="A10" s="100">
        <v>4</v>
      </c>
      <c r="B10" s="159" t="s">
        <v>48</v>
      </c>
      <c r="C10" s="159" t="s">
        <v>279</v>
      </c>
      <c r="D10" s="159" t="s">
        <v>49</v>
      </c>
      <c r="E10" s="160" t="s">
        <v>52</v>
      </c>
      <c r="F10" s="155"/>
      <c r="G10" s="272"/>
      <c r="H10" s="38"/>
      <c r="I10" s="103" t="s">
        <v>53</v>
      </c>
      <c r="J10" s="34">
        <f>IF(I10='Priority Ratings'!$C$21,'Priority Ratings'!$B$21,IF(I10='Priority Ratings'!$C$22,'Priority Ratings'!$B$22,IF(I10='Priority Ratings'!$C$23,'Priority Ratings'!$B$23,IF(I10='Priority Ratings'!$C$24,'Priority Ratings'!$B$24,IF(I10='Priority Ratings'!$C$25,'Priority Ratings'!$B$25,IF(I10='Priority Ratings'!$C$26,'Priority Ratings'!$B$26,IF(I10='Priority Ratings'!$C$27,'Priority Ratings'!$B$27,"No Rating")))))))</f>
        <v>6</v>
      </c>
      <c r="K10" s="104">
        <f>J10/J43</f>
        <v>3.6363636363636362E-2</v>
      </c>
      <c r="L10" s="36" t="s">
        <v>51</v>
      </c>
      <c r="M10" s="37"/>
      <c r="N10" s="35">
        <f>K10*M10</f>
        <v>0</v>
      </c>
      <c r="O10" s="194"/>
      <c r="P10" s="194"/>
      <c r="Q10" s="194"/>
      <c r="R10" s="194"/>
      <c r="S10" s="194"/>
      <c r="T10" s="194"/>
      <c r="U10" s="194"/>
      <c r="V10" s="194"/>
      <c r="W10" s="194"/>
      <c r="X10" s="194"/>
      <c r="Y10" s="194"/>
      <c r="Z10" s="194"/>
      <c r="AA10" s="194"/>
      <c r="AB10" s="194"/>
      <c r="AC10" s="194"/>
      <c r="AD10" s="194"/>
      <c r="AE10" s="194"/>
      <c r="AF10" s="194"/>
      <c r="AG10" s="194"/>
      <c r="AH10" s="194"/>
      <c r="AI10" s="194"/>
      <c r="AJ10" s="194"/>
      <c r="AK10" s="194"/>
      <c r="AL10" s="194"/>
      <c r="AM10" s="194"/>
      <c r="AN10" s="194"/>
      <c r="AO10" s="194"/>
      <c r="AP10" s="194"/>
      <c r="AQ10" s="194"/>
      <c r="AR10" s="194"/>
      <c r="AS10" s="194"/>
      <c r="AT10" s="194"/>
      <c r="AU10" s="194"/>
      <c r="AV10" s="194"/>
      <c r="AW10" s="194"/>
      <c r="AX10" s="194"/>
      <c r="AY10" s="194"/>
      <c r="AZ10" s="194"/>
      <c r="BA10" s="194"/>
      <c r="BB10" s="194"/>
      <c r="BC10" s="194"/>
      <c r="BD10" s="194"/>
      <c r="BE10" s="194"/>
      <c r="BF10" s="194"/>
      <c r="BG10" s="194"/>
      <c r="BH10" s="194"/>
      <c r="BI10" s="194"/>
      <c r="BJ10" s="194"/>
      <c r="BK10" s="194"/>
      <c r="BL10" s="194"/>
      <c r="BM10" s="194"/>
      <c r="BN10" s="194"/>
      <c r="BO10" s="194"/>
      <c r="BP10" s="194"/>
      <c r="BQ10" s="194"/>
    </row>
    <row r="11" spans="1:69" s="39" customFormat="1" ht="62.5" x14ac:dyDescent="0.35">
      <c r="A11" s="100">
        <v>5</v>
      </c>
      <c r="B11" s="159" t="s">
        <v>48</v>
      </c>
      <c r="C11" s="159" t="s">
        <v>279</v>
      </c>
      <c r="D11" s="159" t="s">
        <v>49</v>
      </c>
      <c r="E11" s="160" t="s">
        <v>54</v>
      </c>
      <c r="F11" s="159"/>
      <c r="G11" s="272"/>
      <c r="H11" s="38"/>
      <c r="I11" s="103" t="s">
        <v>53</v>
      </c>
      <c r="J11" s="34">
        <f>IF(I11='Priority Ratings'!$C$21,'Priority Ratings'!$B$21,IF(I11='Priority Ratings'!$C$22,'Priority Ratings'!$B$22,IF(I11='Priority Ratings'!$C$23,'Priority Ratings'!$B$23,IF(I11='Priority Ratings'!$C$24,'Priority Ratings'!$B$24,IF(I11='Priority Ratings'!$C$25,'Priority Ratings'!$B$25,IF(I11='Priority Ratings'!$C$26,'Priority Ratings'!$B$26,IF(I11='Priority Ratings'!$C$27,'Priority Ratings'!$B$27,"No Rating")))))))</f>
        <v>6</v>
      </c>
      <c r="K11" s="104">
        <f>J11/J43</f>
        <v>3.6363636363636362E-2</v>
      </c>
      <c r="L11" s="36" t="s">
        <v>51</v>
      </c>
      <c r="M11" s="37"/>
      <c r="N11" s="35">
        <f t="shared" ref="N11:N18" si="0">K11*M11</f>
        <v>0</v>
      </c>
      <c r="O11" s="194"/>
      <c r="P11" s="194"/>
      <c r="Q11" s="194"/>
      <c r="R11" s="194"/>
      <c r="S11" s="194"/>
      <c r="T11" s="194"/>
      <c r="U11" s="194"/>
      <c r="V11" s="194"/>
      <c r="W11" s="194"/>
      <c r="X11" s="194"/>
      <c r="Y11" s="194"/>
      <c r="Z11" s="194"/>
      <c r="AA11" s="194"/>
      <c r="AB11" s="194"/>
      <c r="AC11" s="194"/>
      <c r="AD11" s="194"/>
      <c r="AE11" s="194"/>
      <c r="AF11" s="194"/>
      <c r="AG11" s="194"/>
      <c r="AH11" s="194"/>
      <c r="AI11" s="194"/>
      <c r="AJ11" s="194"/>
      <c r="AK11" s="194"/>
      <c r="AL11" s="194"/>
      <c r="AM11" s="194"/>
      <c r="AN11" s="194"/>
      <c r="AO11" s="194"/>
      <c r="AP11" s="194"/>
      <c r="AQ11" s="194"/>
      <c r="AR11" s="194"/>
      <c r="AS11" s="194"/>
      <c r="AT11" s="194"/>
      <c r="AU11" s="194"/>
      <c r="AV11" s="194"/>
      <c r="AW11" s="194"/>
      <c r="AX11" s="194"/>
      <c r="AY11" s="194"/>
      <c r="AZ11" s="194"/>
      <c r="BA11" s="194"/>
      <c r="BB11" s="194"/>
      <c r="BC11" s="194"/>
      <c r="BD11" s="194"/>
      <c r="BE11" s="194"/>
      <c r="BF11" s="194"/>
      <c r="BG11" s="194"/>
      <c r="BH11" s="194"/>
      <c r="BI11" s="194"/>
      <c r="BJ11" s="194"/>
      <c r="BK11" s="194"/>
      <c r="BL11" s="194"/>
      <c r="BM11" s="194"/>
      <c r="BN11" s="194"/>
      <c r="BO11" s="194"/>
      <c r="BP11" s="194"/>
      <c r="BQ11" s="194"/>
    </row>
    <row r="12" spans="1:69" s="39" customFormat="1" ht="62.5" x14ac:dyDescent="0.35">
      <c r="A12" s="100">
        <v>6</v>
      </c>
      <c r="B12" s="159" t="s">
        <v>48</v>
      </c>
      <c r="C12" s="159" t="s">
        <v>279</v>
      </c>
      <c r="D12" s="159" t="s">
        <v>49</v>
      </c>
      <c r="E12" s="160" t="s">
        <v>57</v>
      </c>
      <c r="F12" s="159"/>
      <c r="G12" s="272"/>
      <c r="H12" s="38"/>
      <c r="I12" s="103" t="s">
        <v>53</v>
      </c>
      <c r="J12" s="34">
        <f>IF(I12='Priority Ratings'!$C$21,'Priority Ratings'!$B$21,IF(I12='Priority Ratings'!$C$22,'Priority Ratings'!$B$22,IF(I12='Priority Ratings'!$C$23,'Priority Ratings'!$B$23,IF(I12='Priority Ratings'!$C$24,'Priority Ratings'!$B$24,IF(I12='Priority Ratings'!$C$25,'Priority Ratings'!$B$25,IF(I12='Priority Ratings'!$C$26,'Priority Ratings'!$B$26,IF(I12='Priority Ratings'!$C$27,'Priority Ratings'!$B$27,"No Rating")))))))</f>
        <v>6</v>
      </c>
      <c r="K12" s="104">
        <f>J12/J43</f>
        <v>3.6363636363636362E-2</v>
      </c>
      <c r="L12" s="36" t="s">
        <v>51</v>
      </c>
      <c r="M12" s="37"/>
      <c r="N12" s="35">
        <f t="shared" si="0"/>
        <v>0</v>
      </c>
      <c r="O12" s="194"/>
      <c r="P12" s="194"/>
      <c r="Q12" s="194"/>
      <c r="R12" s="194"/>
      <c r="S12" s="194"/>
      <c r="T12" s="194"/>
      <c r="U12" s="194"/>
      <c r="V12" s="194"/>
      <c r="W12" s="194"/>
      <c r="X12" s="194"/>
      <c r="Y12" s="194"/>
      <c r="Z12" s="194"/>
      <c r="AA12" s="194"/>
      <c r="AB12" s="194"/>
      <c r="AC12" s="194"/>
      <c r="AD12" s="194"/>
      <c r="AE12" s="194"/>
      <c r="AF12" s="194"/>
      <c r="AG12" s="194"/>
      <c r="AH12" s="194"/>
      <c r="AI12" s="194"/>
      <c r="AJ12" s="194"/>
      <c r="AK12" s="194"/>
      <c r="AL12" s="194"/>
      <c r="AM12" s="194"/>
      <c r="AN12" s="194"/>
      <c r="AO12" s="194"/>
      <c r="AP12" s="194"/>
      <c r="AQ12" s="194"/>
      <c r="AR12" s="194"/>
      <c r="AS12" s="194"/>
      <c r="AT12" s="194"/>
      <c r="AU12" s="194"/>
      <c r="AV12" s="194"/>
      <c r="AW12" s="194"/>
      <c r="AX12" s="194"/>
      <c r="AY12" s="194"/>
      <c r="AZ12" s="194"/>
      <c r="BA12" s="194"/>
      <c r="BB12" s="194"/>
      <c r="BC12" s="194"/>
      <c r="BD12" s="194"/>
      <c r="BE12" s="194"/>
      <c r="BF12" s="194"/>
      <c r="BG12" s="194"/>
      <c r="BH12" s="194"/>
      <c r="BI12" s="194"/>
      <c r="BJ12" s="194"/>
      <c r="BK12" s="194"/>
      <c r="BL12" s="194"/>
      <c r="BM12" s="194"/>
      <c r="BN12" s="194"/>
      <c r="BO12" s="194"/>
      <c r="BP12" s="194"/>
      <c r="BQ12" s="194"/>
    </row>
    <row r="13" spans="1:69" s="39" customFormat="1" ht="62.5" x14ac:dyDescent="0.35">
      <c r="A13" s="100">
        <v>7</v>
      </c>
      <c r="B13" s="159" t="s">
        <v>48</v>
      </c>
      <c r="C13" s="159" t="s">
        <v>279</v>
      </c>
      <c r="D13" s="159" t="s">
        <v>49</v>
      </c>
      <c r="E13" s="195" t="s">
        <v>58</v>
      </c>
      <c r="F13" s="159"/>
      <c r="G13" s="272"/>
      <c r="H13" s="38"/>
      <c r="I13" s="103" t="s">
        <v>55</v>
      </c>
      <c r="J13" s="34">
        <f>IF(I13='Priority Ratings'!$C$21,'Priority Ratings'!$B$21,IF(I13='Priority Ratings'!$C$22,'Priority Ratings'!$B$22,IF(I13='Priority Ratings'!$C$23,'Priority Ratings'!$B$23,IF(I13='Priority Ratings'!$C$24,'Priority Ratings'!$B$24,IF(I13='Priority Ratings'!$C$25,'Priority Ratings'!$B$25,IF(I13='Priority Ratings'!$C$26,'Priority Ratings'!$B$26,IF(I13='Priority Ratings'!$C$27,'Priority Ratings'!$B$27,"No Rating")))))))</f>
        <v>4</v>
      </c>
      <c r="K13" s="104">
        <f>J13/J43</f>
        <v>2.4242424242424242E-2</v>
      </c>
      <c r="L13" s="36" t="s">
        <v>51</v>
      </c>
      <c r="M13" s="37"/>
      <c r="N13" s="35">
        <f t="shared" si="0"/>
        <v>0</v>
      </c>
      <c r="O13" s="194"/>
      <c r="P13" s="194"/>
      <c r="Q13" s="194"/>
      <c r="R13" s="194"/>
      <c r="S13" s="194"/>
      <c r="T13" s="194"/>
      <c r="U13" s="194"/>
      <c r="V13" s="194"/>
      <c r="W13" s="194"/>
      <c r="X13" s="194"/>
      <c r="Y13" s="194"/>
      <c r="Z13" s="194"/>
      <c r="AA13" s="194"/>
      <c r="AB13" s="194"/>
      <c r="AC13" s="194"/>
      <c r="AD13" s="194"/>
      <c r="AE13" s="194"/>
      <c r="AF13" s="194"/>
      <c r="AG13" s="194"/>
      <c r="AH13" s="194"/>
      <c r="AI13" s="194"/>
      <c r="AJ13" s="194"/>
      <c r="AK13" s="194"/>
      <c r="AL13" s="194"/>
      <c r="AM13" s="194"/>
      <c r="AN13" s="194"/>
      <c r="AO13" s="194"/>
      <c r="AP13" s="194"/>
      <c r="AQ13" s="194"/>
      <c r="AR13" s="194"/>
      <c r="AS13" s="194"/>
      <c r="AT13" s="194"/>
      <c r="AU13" s="194"/>
      <c r="AV13" s="194"/>
      <c r="AW13" s="194"/>
      <c r="AX13" s="194"/>
      <c r="AY13" s="194"/>
      <c r="AZ13" s="194"/>
      <c r="BA13" s="194"/>
      <c r="BB13" s="194"/>
      <c r="BC13" s="194"/>
      <c r="BD13" s="194"/>
      <c r="BE13" s="194"/>
      <c r="BF13" s="194"/>
      <c r="BG13" s="194"/>
      <c r="BH13" s="194"/>
      <c r="BI13" s="194"/>
      <c r="BJ13" s="194"/>
      <c r="BK13" s="194"/>
      <c r="BL13" s="194"/>
      <c r="BM13" s="194"/>
      <c r="BN13" s="194"/>
      <c r="BO13" s="194"/>
      <c r="BP13" s="194"/>
      <c r="BQ13" s="194"/>
    </row>
    <row r="14" spans="1:69" s="39" customFormat="1" ht="84.75" customHeight="1" x14ac:dyDescent="0.35">
      <c r="A14" s="100">
        <v>8</v>
      </c>
      <c r="B14" s="159" t="s">
        <v>48</v>
      </c>
      <c r="C14" s="159" t="s">
        <v>279</v>
      </c>
      <c r="D14" s="159" t="s">
        <v>49</v>
      </c>
      <c r="E14" s="160" t="s">
        <v>59</v>
      </c>
      <c r="F14" s="159"/>
      <c r="G14" s="272"/>
      <c r="H14" s="38"/>
      <c r="I14" s="103" t="s">
        <v>53</v>
      </c>
      <c r="J14" s="34">
        <f>IF(I14='Priority Ratings'!$C$21,'Priority Ratings'!$B$21,IF(I14='Priority Ratings'!$C$22,'Priority Ratings'!$B$22,IF(I14='Priority Ratings'!$C$23,'Priority Ratings'!$B$23,IF(I14='Priority Ratings'!$C$24,'Priority Ratings'!$B$24,IF(I14='Priority Ratings'!$C$25,'Priority Ratings'!$B$25,IF(I14='Priority Ratings'!$C$26,'Priority Ratings'!$B$26,IF(I14='Priority Ratings'!$C$27,'Priority Ratings'!$B$27,"No Rating")))))))</f>
        <v>6</v>
      </c>
      <c r="K14" s="104">
        <f>J14/J43</f>
        <v>3.6363636363636362E-2</v>
      </c>
      <c r="L14" s="36" t="s">
        <v>51</v>
      </c>
      <c r="M14" s="37"/>
      <c r="N14" s="35">
        <f t="shared" si="0"/>
        <v>0</v>
      </c>
      <c r="O14" s="194"/>
      <c r="P14" s="194"/>
      <c r="Q14" s="194"/>
      <c r="R14" s="194"/>
      <c r="S14" s="194"/>
      <c r="T14" s="194"/>
      <c r="U14" s="194"/>
      <c r="V14" s="194"/>
      <c r="W14" s="194"/>
      <c r="X14" s="194"/>
      <c r="Y14" s="194"/>
      <c r="Z14" s="194"/>
      <c r="AA14" s="194"/>
      <c r="AB14" s="194"/>
      <c r="AC14" s="194"/>
      <c r="AD14" s="194"/>
      <c r="AE14" s="194"/>
      <c r="AF14" s="194"/>
      <c r="AG14" s="194"/>
      <c r="AH14" s="194"/>
      <c r="AI14" s="194"/>
      <c r="AJ14" s="194"/>
      <c r="AK14" s="194"/>
      <c r="AL14" s="194"/>
      <c r="AM14" s="194"/>
      <c r="AN14" s="194"/>
      <c r="AO14" s="194"/>
      <c r="AP14" s="194"/>
      <c r="AQ14" s="194"/>
      <c r="AR14" s="194"/>
      <c r="AS14" s="194"/>
      <c r="AT14" s="194"/>
      <c r="AU14" s="194"/>
      <c r="AV14" s="194"/>
      <c r="AW14" s="194"/>
      <c r="AX14" s="194"/>
      <c r="AY14" s="194"/>
      <c r="AZ14" s="194"/>
      <c r="BA14" s="194"/>
      <c r="BB14" s="194"/>
      <c r="BC14" s="194"/>
      <c r="BD14" s="194"/>
      <c r="BE14" s="194"/>
      <c r="BF14" s="194"/>
      <c r="BG14" s="194"/>
      <c r="BH14" s="194"/>
      <c r="BI14" s="194"/>
      <c r="BJ14" s="194"/>
      <c r="BK14" s="194"/>
      <c r="BL14" s="194"/>
      <c r="BM14" s="194"/>
      <c r="BN14" s="194"/>
      <c r="BO14" s="194"/>
      <c r="BP14" s="194"/>
      <c r="BQ14" s="194"/>
    </row>
    <row r="15" spans="1:69" s="39" customFormat="1" ht="75" x14ac:dyDescent="0.35">
      <c r="A15" s="100">
        <v>9</v>
      </c>
      <c r="B15" s="159" t="s">
        <v>48</v>
      </c>
      <c r="C15" s="409" t="s">
        <v>279</v>
      </c>
      <c r="D15" s="409" t="s">
        <v>49</v>
      </c>
      <c r="E15" s="355" t="s">
        <v>60</v>
      </c>
      <c r="F15" s="159"/>
      <c r="G15" s="272"/>
      <c r="H15" s="38"/>
      <c r="I15" s="103" t="s">
        <v>61</v>
      </c>
      <c r="J15" s="34">
        <f>IF(I15='Priority Ratings'!$C$21,'Priority Ratings'!$B$21,IF(I15='Priority Ratings'!$C$22,'Priority Ratings'!$B$22,IF(I15='Priority Ratings'!$C$23,'Priority Ratings'!$B$23,IF(I15='Priority Ratings'!$C$24,'Priority Ratings'!$B$24,IF(I15='Priority Ratings'!$C$25,'Priority Ratings'!$B$25,IF(I15='Priority Ratings'!$C$26,'Priority Ratings'!$B$26,IF(I15='Priority Ratings'!$C$27,'Priority Ratings'!$B$27,"No Rating")))))))</f>
        <v>5</v>
      </c>
      <c r="K15" s="104">
        <f>J15/J43</f>
        <v>3.0303030303030304E-2</v>
      </c>
      <c r="L15" s="36" t="s">
        <v>51</v>
      </c>
      <c r="M15" s="37"/>
      <c r="N15" s="35">
        <f t="shared" si="0"/>
        <v>0</v>
      </c>
      <c r="O15" s="194"/>
      <c r="P15" s="194"/>
      <c r="Q15" s="194"/>
      <c r="R15" s="194"/>
      <c r="S15" s="194"/>
      <c r="T15" s="194"/>
      <c r="U15" s="194"/>
      <c r="V15" s="194"/>
      <c r="W15" s="194"/>
      <c r="X15" s="194"/>
      <c r="Y15" s="194"/>
      <c r="Z15" s="194"/>
      <c r="AA15" s="194"/>
      <c r="AB15" s="194"/>
      <c r="AC15" s="194"/>
      <c r="AD15" s="194"/>
      <c r="AE15" s="194"/>
      <c r="AF15" s="194"/>
      <c r="AG15" s="194"/>
      <c r="AH15" s="194"/>
      <c r="AI15" s="194"/>
      <c r="AJ15" s="194"/>
      <c r="AK15" s="194"/>
      <c r="AL15" s="194"/>
      <c r="AM15" s="194"/>
      <c r="AN15" s="194"/>
      <c r="AO15" s="194"/>
      <c r="AP15" s="194"/>
      <c r="AQ15" s="194"/>
      <c r="AR15" s="194"/>
      <c r="AS15" s="194"/>
      <c r="AT15" s="194"/>
      <c r="AU15" s="194"/>
      <c r="AV15" s="194"/>
      <c r="AW15" s="194"/>
      <c r="AX15" s="194"/>
      <c r="AY15" s="194"/>
      <c r="AZ15" s="194"/>
      <c r="BA15" s="194"/>
      <c r="BB15" s="194"/>
      <c r="BC15" s="194"/>
      <c r="BD15" s="194"/>
      <c r="BE15" s="194"/>
      <c r="BF15" s="194"/>
      <c r="BG15" s="194"/>
      <c r="BH15" s="194"/>
      <c r="BI15" s="194"/>
      <c r="BJ15" s="194"/>
      <c r="BK15" s="194"/>
      <c r="BL15" s="194"/>
      <c r="BM15" s="194"/>
      <c r="BN15" s="194"/>
      <c r="BO15" s="194"/>
      <c r="BP15" s="194"/>
      <c r="BQ15" s="194"/>
    </row>
    <row r="16" spans="1:69" s="39" customFormat="1" ht="62.5" x14ac:dyDescent="0.35">
      <c r="A16" s="100">
        <v>10</v>
      </c>
      <c r="B16" s="159" t="s">
        <v>48</v>
      </c>
      <c r="C16" s="159" t="s">
        <v>279</v>
      </c>
      <c r="D16" s="159" t="s">
        <v>49</v>
      </c>
      <c r="E16" s="170" t="s">
        <v>62</v>
      </c>
      <c r="F16" s="159"/>
      <c r="G16" s="272"/>
      <c r="H16" s="38"/>
      <c r="I16" s="103" t="s">
        <v>53</v>
      </c>
      <c r="J16" s="34">
        <f>IF(I16='Priority Ratings'!$C$21,'Priority Ratings'!$B$21,IF(I16='Priority Ratings'!$C$22,'Priority Ratings'!$B$22,IF(I16='Priority Ratings'!$C$23,'Priority Ratings'!$B$23,IF(I16='Priority Ratings'!$C$24,'Priority Ratings'!$B$24,IF(I16='Priority Ratings'!$C$25,'Priority Ratings'!$B$25,IF(I16='Priority Ratings'!$C$26,'Priority Ratings'!$B$26,IF(I16='Priority Ratings'!$C$27,'Priority Ratings'!$B$27,"No Rating")))))))</f>
        <v>6</v>
      </c>
      <c r="K16" s="104">
        <f>J16/J43</f>
        <v>3.6363636363636362E-2</v>
      </c>
      <c r="L16" s="36" t="s">
        <v>51</v>
      </c>
      <c r="M16" s="37"/>
      <c r="N16" s="35">
        <f t="shared" si="0"/>
        <v>0</v>
      </c>
      <c r="O16" s="194"/>
      <c r="P16" s="194"/>
      <c r="Q16" s="194"/>
      <c r="R16" s="194"/>
      <c r="S16" s="194"/>
      <c r="T16" s="194"/>
      <c r="U16" s="194"/>
      <c r="V16" s="194"/>
      <c r="W16" s="194"/>
      <c r="X16" s="194"/>
      <c r="Y16" s="194"/>
      <c r="Z16" s="194"/>
      <c r="AA16" s="194"/>
      <c r="AB16" s="194"/>
      <c r="AC16" s="194"/>
      <c r="AD16" s="194"/>
      <c r="AE16" s="194"/>
      <c r="AF16" s="194"/>
      <c r="AG16" s="194"/>
      <c r="AH16" s="194"/>
      <c r="AI16" s="194"/>
      <c r="AJ16" s="194"/>
      <c r="AK16" s="194"/>
      <c r="AL16" s="194"/>
      <c r="AM16" s="194"/>
      <c r="AN16" s="194"/>
      <c r="AO16" s="194"/>
      <c r="AP16" s="194"/>
      <c r="AQ16" s="194"/>
      <c r="AR16" s="194"/>
      <c r="AS16" s="194"/>
      <c r="AT16" s="194"/>
      <c r="AU16" s="194"/>
      <c r="AV16" s="194"/>
      <c r="AW16" s="194"/>
      <c r="AX16" s="194"/>
      <c r="AY16" s="194"/>
      <c r="AZ16" s="194"/>
      <c r="BA16" s="194"/>
      <c r="BB16" s="194"/>
      <c r="BC16" s="194"/>
      <c r="BD16" s="194"/>
      <c r="BE16" s="194"/>
      <c r="BF16" s="194"/>
      <c r="BG16" s="194"/>
      <c r="BH16" s="194"/>
      <c r="BI16" s="194"/>
      <c r="BJ16" s="194"/>
      <c r="BK16" s="194"/>
      <c r="BL16" s="194"/>
      <c r="BM16" s="194"/>
      <c r="BN16" s="194"/>
      <c r="BO16" s="194"/>
      <c r="BP16" s="194"/>
      <c r="BQ16" s="194"/>
    </row>
    <row r="17" spans="1:69" s="39" customFormat="1" ht="62.5" x14ac:dyDescent="0.35">
      <c r="A17" s="100">
        <v>11</v>
      </c>
      <c r="B17" s="159" t="s">
        <v>48</v>
      </c>
      <c r="C17" s="159" t="s">
        <v>279</v>
      </c>
      <c r="D17" s="159" t="s">
        <v>49</v>
      </c>
      <c r="E17" s="160" t="s">
        <v>65</v>
      </c>
      <c r="F17" s="159"/>
      <c r="G17" s="272"/>
      <c r="H17" s="38"/>
      <c r="I17" s="103" t="s">
        <v>61</v>
      </c>
      <c r="J17" s="34">
        <f>IF(I17='Priority Ratings'!$C$21,'Priority Ratings'!$B$21,IF(I17='Priority Ratings'!$C$22,'Priority Ratings'!$B$22,IF(I17='Priority Ratings'!$C$23,'Priority Ratings'!$B$23,IF(I17='Priority Ratings'!$C$24,'Priority Ratings'!$B$24,IF(I17='Priority Ratings'!$C$25,'Priority Ratings'!$B$25,IF(I17='Priority Ratings'!$C$26,'Priority Ratings'!$B$26,IF(I17='Priority Ratings'!$C$27,'Priority Ratings'!$B$27,"No Rating")))))))</f>
        <v>5</v>
      </c>
      <c r="K17" s="104">
        <f>J17/J43</f>
        <v>3.0303030303030304E-2</v>
      </c>
      <c r="L17" s="36" t="s">
        <v>51</v>
      </c>
      <c r="M17" s="37"/>
      <c r="N17" s="35">
        <f t="shared" si="0"/>
        <v>0</v>
      </c>
      <c r="O17" s="194"/>
      <c r="P17" s="194"/>
      <c r="Q17" s="194"/>
      <c r="R17" s="194"/>
      <c r="S17" s="194"/>
      <c r="T17" s="194"/>
      <c r="U17" s="194"/>
      <c r="V17" s="194"/>
      <c r="W17" s="194"/>
      <c r="X17" s="194"/>
      <c r="Y17" s="194"/>
      <c r="Z17" s="194"/>
      <c r="AA17" s="194"/>
      <c r="AB17" s="194"/>
      <c r="AC17" s="194"/>
      <c r="AD17" s="194"/>
      <c r="AE17" s="194"/>
      <c r="AF17" s="194"/>
      <c r="AG17" s="194"/>
      <c r="AH17" s="194"/>
      <c r="AI17" s="194"/>
      <c r="AJ17" s="194"/>
      <c r="AK17" s="194"/>
      <c r="AL17" s="194"/>
      <c r="AM17" s="194"/>
      <c r="AN17" s="194"/>
      <c r="AO17" s="194"/>
      <c r="AP17" s="194"/>
      <c r="AQ17" s="194"/>
      <c r="AR17" s="194"/>
      <c r="AS17" s="194"/>
      <c r="AT17" s="194"/>
      <c r="AU17" s="194"/>
      <c r="AV17" s="194"/>
      <c r="AW17" s="194"/>
      <c r="AX17" s="194"/>
      <c r="AY17" s="194"/>
      <c r="AZ17" s="194"/>
      <c r="BA17" s="194"/>
      <c r="BB17" s="194"/>
      <c r="BC17" s="194"/>
      <c r="BD17" s="194"/>
      <c r="BE17" s="194"/>
      <c r="BF17" s="194"/>
      <c r="BG17" s="194"/>
      <c r="BH17" s="194"/>
      <c r="BI17" s="194"/>
      <c r="BJ17" s="194"/>
      <c r="BK17" s="194"/>
      <c r="BL17" s="194"/>
      <c r="BM17" s="194"/>
      <c r="BN17" s="194"/>
      <c r="BO17" s="194"/>
      <c r="BP17" s="194"/>
      <c r="BQ17" s="194"/>
    </row>
    <row r="18" spans="1:69" s="39" customFormat="1" ht="62.5" x14ac:dyDescent="0.35">
      <c r="A18" s="100">
        <v>12</v>
      </c>
      <c r="B18" s="159" t="s">
        <v>48</v>
      </c>
      <c r="C18" s="159" t="s">
        <v>279</v>
      </c>
      <c r="D18" s="159" t="s">
        <v>49</v>
      </c>
      <c r="E18" s="160" t="s">
        <v>66</v>
      </c>
      <c r="F18" s="159"/>
      <c r="G18" s="272"/>
      <c r="H18" s="38"/>
      <c r="I18" s="103" t="s">
        <v>198</v>
      </c>
      <c r="J18" s="34">
        <f>IF(I18='Priority Ratings'!$C$21,'Priority Ratings'!$B$21,IF(I18='Priority Ratings'!$C$22,'Priority Ratings'!$B$22,IF(I18='Priority Ratings'!$C$23,'Priority Ratings'!$B$23,IF(I18='Priority Ratings'!$C$24,'Priority Ratings'!$B$24,IF(I18='Priority Ratings'!$C$25,'Priority Ratings'!$B$25,IF(I18='Priority Ratings'!$C$26,'Priority Ratings'!$B$26,IF(I18='Priority Ratings'!$C$27,'Priority Ratings'!$B$27,"No Rating")))))))</f>
        <v>1</v>
      </c>
      <c r="K18" s="104">
        <f>J18/J43</f>
        <v>6.0606060606060606E-3</v>
      </c>
      <c r="L18" s="36" t="s">
        <v>51</v>
      </c>
      <c r="M18" s="37"/>
      <c r="N18" s="35">
        <f t="shared" si="0"/>
        <v>0</v>
      </c>
      <c r="O18" s="194"/>
      <c r="P18" s="194"/>
      <c r="Q18" s="194"/>
      <c r="R18" s="194"/>
      <c r="S18" s="194"/>
      <c r="T18" s="194"/>
      <c r="U18" s="194"/>
      <c r="V18" s="194"/>
      <c r="W18" s="194"/>
      <c r="X18" s="194"/>
      <c r="Y18" s="194"/>
      <c r="Z18" s="194"/>
      <c r="AA18" s="194"/>
      <c r="AB18" s="194"/>
      <c r="AC18" s="194"/>
      <c r="AD18" s="194"/>
      <c r="AE18" s="194"/>
      <c r="AF18" s="194"/>
      <c r="AG18" s="194"/>
      <c r="AH18" s="194"/>
      <c r="AI18" s="194"/>
      <c r="AJ18" s="194"/>
      <c r="AK18" s="194"/>
      <c r="AL18" s="194"/>
      <c r="AM18" s="194"/>
      <c r="AN18" s="194"/>
      <c r="AO18" s="194"/>
      <c r="AP18" s="194"/>
      <c r="AQ18" s="194"/>
      <c r="AR18" s="194"/>
      <c r="AS18" s="194"/>
      <c r="AT18" s="194"/>
      <c r="AU18" s="194"/>
      <c r="AV18" s="194"/>
      <c r="AW18" s="194"/>
      <c r="AX18" s="194"/>
      <c r="AY18" s="194"/>
      <c r="AZ18" s="194"/>
      <c r="BA18" s="194"/>
      <c r="BB18" s="194"/>
      <c r="BC18" s="194"/>
      <c r="BD18" s="194"/>
      <c r="BE18" s="194"/>
      <c r="BF18" s="194"/>
      <c r="BG18" s="194"/>
      <c r="BH18" s="194"/>
      <c r="BI18" s="194"/>
      <c r="BJ18" s="194"/>
      <c r="BK18" s="194"/>
      <c r="BL18" s="194"/>
      <c r="BM18" s="194"/>
      <c r="BN18" s="194"/>
      <c r="BO18" s="194"/>
      <c r="BP18" s="194"/>
      <c r="BQ18" s="194"/>
    </row>
    <row r="19" spans="1:69" ht="75" x14ac:dyDescent="0.25">
      <c r="A19" s="100">
        <v>13</v>
      </c>
      <c r="B19" s="159" t="s">
        <v>48</v>
      </c>
      <c r="C19" s="159" t="s">
        <v>279</v>
      </c>
      <c r="D19" s="159" t="s">
        <v>49</v>
      </c>
      <c r="E19" s="195" t="s">
        <v>213</v>
      </c>
      <c r="F19" s="159"/>
      <c r="G19" s="272"/>
      <c r="H19" s="196"/>
      <c r="I19" s="103" t="s">
        <v>63</v>
      </c>
      <c r="J19" s="34">
        <f>IF(I19='Priority Ratings'!$C$21,'Priority Ratings'!$B$21,IF(I19='Priority Ratings'!$C$22,'Priority Ratings'!$B$22,IF(I19='Priority Ratings'!$C$23,'Priority Ratings'!$B$23,IF(I19='Priority Ratings'!$C$24,'Priority Ratings'!$B$24,IF(I19='Priority Ratings'!$C$25,'Priority Ratings'!$B$25,IF(I19='Priority Ratings'!$C$26,'Priority Ratings'!$B$26,IF(I19='Priority Ratings'!$C$27,'Priority Ratings'!$B$27,"No Rating")))))))</f>
        <v>3</v>
      </c>
      <c r="K19" s="104">
        <f>J19/J43</f>
        <v>1.8181818181818181E-2</v>
      </c>
      <c r="L19" s="36" t="s">
        <v>51</v>
      </c>
      <c r="M19" s="37"/>
      <c r="N19" s="35">
        <f t="shared" ref="N19:N41" si="1">K19*M19</f>
        <v>0</v>
      </c>
    </row>
    <row r="20" spans="1:69" ht="62.5" x14ac:dyDescent="0.25">
      <c r="A20" s="100">
        <v>14</v>
      </c>
      <c r="B20" s="159" t="s">
        <v>48</v>
      </c>
      <c r="C20" s="159" t="s">
        <v>279</v>
      </c>
      <c r="D20" s="159" t="s">
        <v>49</v>
      </c>
      <c r="E20" s="195" t="s">
        <v>69</v>
      </c>
      <c r="F20" s="159"/>
      <c r="G20" s="272"/>
      <c r="H20" s="196"/>
      <c r="I20" s="103" t="s">
        <v>63</v>
      </c>
      <c r="J20" s="34">
        <f>IF(I20='Priority Ratings'!$C$21,'Priority Ratings'!$B$21,IF(I20='Priority Ratings'!$C$22,'Priority Ratings'!$B$22,IF(I20='Priority Ratings'!$C$23,'Priority Ratings'!$B$23,IF(I20='Priority Ratings'!$C$24,'Priority Ratings'!$B$24,IF(I20='Priority Ratings'!$C$25,'Priority Ratings'!$B$25,IF(I20='Priority Ratings'!$C$26,'Priority Ratings'!$B$26,IF(I20='Priority Ratings'!$C$27,'Priority Ratings'!$B$27,"No Rating")))))))</f>
        <v>3</v>
      </c>
      <c r="K20" s="104">
        <f>J20/J43</f>
        <v>1.8181818181818181E-2</v>
      </c>
      <c r="L20" s="36" t="s">
        <v>51</v>
      </c>
      <c r="M20" s="37"/>
      <c r="N20" s="35">
        <f t="shared" si="1"/>
        <v>0</v>
      </c>
    </row>
    <row r="21" spans="1:69" ht="62.5" x14ac:dyDescent="0.25">
      <c r="A21" s="100">
        <v>15</v>
      </c>
      <c r="B21" s="159" t="s">
        <v>48</v>
      </c>
      <c r="C21" s="159" t="s">
        <v>279</v>
      </c>
      <c r="D21" s="159" t="s">
        <v>49</v>
      </c>
      <c r="E21" s="355" t="s">
        <v>70</v>
      </c>
      <c r="F21" s="159"/>
      <c r="G21" s="272"/>
      <c r="H21" s="196"/>
      <c r="I21" s="103" t="s">
        <v>61</v>
      </c>
      <c r="J21" s="34">
        <f>IF(I21='Priority Ratings'!$C$21,'Priority Ratings'!$B$21,IF(I21='Priority Ratings'!$C$22,'Priority Ratings'!$B$22,IF(I21='Priority Ratings'!$C$23,'Priority Ratings'!$B$23,IF(I21='Priority Ratings'!$C$24,'Priority Ratings'!$B$24,IF(I21='Priority Ratings'!$C$25,'Priority Ratings'!$B$25,IF(I21='Priority Ratings'!$C$26,'Priority Ratings'!$B$26,IF(I21='Priority Ratings'!$C$27,'Priority Ratings'!$B$27,"No Rating")))))))</f>
        <v>5</v>
      </c>
      <c r="K21" s="104">
        <f>J21/J43</f>
        <v>3.0303030303030304E-2</v>
      </c>
      <c r="L21" s="36" t="s">
        <v>51</v>
      </c>
      <c r="M21" s="37"/>
      <c r="N21" s="35">
        <f t="shared" si="1"/>
        <v>0</v>
      </c>
    </row>
    <row r="22" spans="1:69" ht="62.5" x14ac:dyDescent="0.25">
      <c r="A22" s="100">
        <v>16</v>
      </c>
      <c r="B22" s="159" t="s">
        <v>48</v>
      </c>
      <c r="C22" s="159" t="s">
        <v>279</v>
      </c>
      <c r="D22" s="159" t="s">
        <v>49</v>
      </c>
      <c r="E22" s="355" t="s">
        <v>286</v>
      </c>
      <c r="F22" s="159"/>
      <c r="G22" s="272"/>
      <c r="H22" s="196"/>
      <c r="I22" s="103" t="s">
        <v>55</v>
      </c>
      <c r="J22" s="34">
        <f>IF(I22='Priority Ratings'!$C$21,'Priority Ratings'!$B$21,IF(I22='Priority Ratings'!$C$22,'Priority Ratings'!$B$22,IF(I22='Priority Ratings'!$C$23,'Priority Ratings'!$B$23,IF(I22='Priority Ratings'!$C$24,'Priority Ratings'!$B$24,IF(I22='Priority Ratings'!$C$25,'Priority Ratings'!$B$25,IF(I22='Priority Ratings'!$C$26,'Priority Ratings'!$B$26,IF(I22='Priority Ratings'!$C$27,'Priority Ratings'!$B$27,"No Rating")))))))</f>
        <v>4</v>
      </c>
      <c r="K22" s="104">
        <f>J22/J43</f>
        <v>2.4242424242424242E-2</v>
      </c>
      <c r="L22" s="36" t="s">
        <v>51</v>
      </c>
      <c r="M22" s="37"/>
      <c r="N22" s="35">
        <f t="shared" si="1"/>
        <v>0</v>
      </c>
    </row>
    <row r="23" spans="1:69" ht="229.5" customHeight="1" x14ac:dyDescent="0.25">
      <c r="A23" s="100">
        <v>17</v>
      </c>
      <c r="B23" s="159" t="s">
        <v>48</v>
      </c>
      <c r="C23" s="159" t="s">
        <v>279</v>
      </c>
      <c r="D23" s="159" t="s">
        <v>49</v>
      </c>
      <c r="E23" s="195" t="s">
        <v>301</v>
      </c>
      <c r="F23" s="159"/>
      <c r="G23" s="272"/>
      <c r="H23" s="196"/>
      <c r="I23" s="103" t="s">
        <v>55</v>
      </c>
      <c r="J23" s="34">
        <f>IF(I23='Priority Ratings'!$C$21,'Priority Ratings'!$B$21,IF(I23='Priority Ratings'!$C$22,'Priority Ratings'!$B$22,IF(I23='Priority Ratings'!$C$23,'Priority Ratings'!$B$23,IF(I23='Priority Ratings'!$C$24,'Priority Ratings'!$B$24,IF(I23='Priority Ratings'!$C$25,'Priority Ratings'!$B$25,IF(I23='Priority Ratings'!$C$26,'Priority Ratings'!$B$26,IF(I23='Priority Ratings'!$C$27,'Priority Ratings'!$B$27,"No Rating")))))))</f>
        <v>4</v>
      </c>
      <c r="K23" s="104">
        <f>J23/J43</f>
        <v>2.4242424242424242E-2</v>
      </c>
      <c r="L23" s="36" t="s">
        <v>51</v>
      </c>
      <c r="M23" s="37"/>
      <c r="N23" s="35">
        <f t="shared" si="1"/>
        <v>0</v>
      </c>
    </row>
    <row r="24" spans="1:69" ht="62.5" x14ac:dyDescent="0.25">
      <c r="A24" s="100">
        <v>18</v>
      </c>
      <c r="B24" s="159" t="s">
        <v>48</v>
      </c>
      <c r="C24" s="159" t="s">
        <v>279</v>
      </c>
      <c r="D24" s="159" t="s">
        <v>49</v>
      </c>
      <c r="E24" s="195" t="s">
        <v>287</v>
      </c>
      <c r="F24" s="159"/>
      <c r="G24" s="272"/>
      <c r="H24" s="196"/>
      <c r="I24" s="103" t="s">
        <v>55</v>
      </c>
      <c r="J24" s="34">
        <f>IF(I24='Priority Ratings'!$C$21,'Priority Ratings'!$B$21,IF(I24='Priority Ratings'!$C$22,'Priority Ratings'!$B$22,IF(I24='Priority Ratings'!$C$23,'Priority Ratings'!$B$23,IF(I24='Priority Ratings'!$C$24,'Priority Ratings'!$B$24,IF(I24='Priority Ratings'!$C$25,'Priority Ratings'!$B$25,IF(I24='Priority Ratings'!$C$26,'Priority Ratings'!$B$26,IF(I24='Priority Ratings'!$C$27,'Priority Ratings'!$B$27,"No Rating")))))))</f>
        <v>4</v>
      </c>
      <c r="K24" s="104">
        <f>J24/J43</f>
        <v>2.4242424242424242E-2</v>
      </c>
      <c r="L24" s="36" t="s">
        <v>51</v>
      </c>
      <c r="M24" s="37"/>
      <c r="N24" s="35">
        <f t="shared" si="1"/>
        <v>0</v>
      </c>
    </row>
    <row r="25" spans="1:69" ht="62.5" x14ac:dyDescent="0.25">
      <c r="A25" s="100">
        <v>19</v>
      </c>
      <c r="B25" s="159" t="s">
        <v>48</v>
      </c>
      <c r="C25" s="159" t="s">
        <v>279</v>
      </c>
      <c r="D25" s="159" t="s">
        <v>49</v>
      </c>
      <c r="E25" s="355" t="s">
        <v>71</v>
      </c>
      <c r="F25" s="159"/>
      <c r="G25" s="272"/>
      <c r="H25" s="196"/>
      <c r="I25" s="103" t="s">
        <v>55</v>
      </c>
      <c r="J25" s="34">
        <f>IF(I25='Priority Ratings'!$C$21,'Priority Ratings'!$B$21,IF(I25='Priority Ratings'!$C$22,'Priority Ratings'!$B$22,IF(I25='Priority Ratings'!$C$23,'Priority Ratings'!$B$23,IF(I25='Priority Ratings'!$C$24,'Priority Ratings'!$B$24,IF(I25='Priority Ratings'!$C$25,'Priority Ratings'!$B$25,IF(I25='Priority Ratings'!$C$26,'Priority Ratings'!$B$26,IF(I25='Priority Ratings'!$C$27,'Priority Ratings'!$B$27,"No Rating")))))))</f>
        <v>4</v>
      </c>
      <c r="K25" s="104">
        <f>J25/J43</f>
        <v>2.4242424242424242E-2</v>
      </c>
      <c r="L25" s="36" t="s">
        <v>51</v>
      </c>
      <c r="M25" s="37"/>
      <c r="N25" s="35">
        <f t="shared" si="1"/>
        <v>0</v>
      </c>
    </row>
    <row r="26" spans="1:69" ht="62.5" x14ac:dyDescent="0.25">
      <c r="A26" s="100">
        <v>20</v>
      </c>
      <c r="B26" s="159" t="s">
        <v>48</v>
      </c>
      <c r="C26" s="159" t="s">
        <v>279</v>
      </c>
      <c r="D26" s="159" t="s">
        <v>49</v>
      </c>
      <c r="E26" s="195" t="s">
        <v>72</v>
      </c>
      <c r="F26" s="159"/>
      <c r="G26" s="272"/>
      <c r="H26" s="196"/>
      <c r="I26" s="103" t="s">
        <v>63</v>
      </c>
      <c r="J26" s="34">
        <f>IF(I26='Priority Ratings'!$C$21,'Priority Ratings'!$B$21,IF(I26='Priority Ratings'!$C$22,'Priority Ratings'!$B$22,IF(I26='Priority Ratings'!$C$23,'Priority Ratings'!$B$23,IF(I26='Priority Ratings'!$C$24,'Priority Ratings'!$B$24,IF(I26='Priority Ratings'!$C$25,'Priority Ratings'!$B$25,IF(I26='Priority Ratings'!$C$26,'Priority Ratings'!$B$26,IF(I26='Priority Ratings'!$C$27,'Priority Ratings'!$B$27,"No Rating")))))))</f>
        <v>3</v>
      </c>
      <c r="K26" s="104">
        <f>J26/J43</f>
        <v>1.8181818181818181E-2</v>
      </c>
      <c r="L26" s="36" t="s">
        <v>51</v>
      </c>
      <c r="M26" s="37"/>
      <c r="N26" s="35">
        <f t="shared" si="1"/>
        <v>0</v>
      </c>
    </row>
    <row r="27" spans="1:69" ht="62.5" x14ac:dyDescent="0.25">
      <c r="A27" s="100">
        <v>21</v>
      </c>
      <c r="B27" s="159" t="s">
        <v>48</v>
      </c>
      <c r="C27" s="159" t="s">
        <v>279</v>
      </c>
      <c r="D27" s="159" t="s">
        <v>49</v>
      </c>
      <c r="E27" s="355" t="s">
        <v>73</v>
      </c>
      <c r="F27" s="159"/>
      <c r="G27" s="272"/>
      <c r="H27" s="196"/>
      <c r="I27" s="103" t="s">
        <v>55</v>
      </c>
      <c r="J27" s="34">
        <f>IF(I27='Priority Ratings'!$C$21,'Priority Ratings'!$B$21,IF(I27='Priority Ratings'!$C$22,'Priority Ratings'!$B$22,IF(I27='Priority Ratings'!$C$23,'Priority Ratings'!$B$23,IF(I27='Priority Ratings'!$C$24,'Priority Ratings'!$B$24,IF(I27='Priority Ratings'!$C$25,'Priority Ratings'!$B$25,IF(I27='Priority Ratings'!$C$26,'Priority Ratings'!$B$26,IF(I27='Priority Ratings'!$C$27,'Priority Ratings'!$B$27,"No Rating")))))))</f>
        <v>4</v>
      </c>
      <c r="K27" s="104">
        <f>J27/J43</f>
        <v>2.4242424242424242E-2</v>
      </c>
      <c r="L27" s="36" t="s">
        <v>51</v>
      </c>
      <c r="M27" s="37"/>
      <c r="N27" s="35">
        <f t="shared" si="1"/>
        <v>0</v>
      </c>
    </row>
    <row r="28" spans="1:69" ht="75" x14ac:dyDescent="0.25">
      <c r="A28" s="100">
        <v>22</v>
      </c>
      <c r="B28" s="159" t="s">
        <v>48</v>
      </c>
      <c r="C28" s="159" t="s">
        <v>279</v>
      </c>
      <c r="D28" s="159" t="s">
        <v>49</v>
      </c>
      <c r="E28" s="195" t="s">
        <v>74</v>
      </c>
      <c r="F28" s="159"/>
      <c r="G28" s="272"/>
      <c r="H28" s="196"/>
      <c r="I28" s="103" t="s">
        <v>55</v>
      </c>
      <c r="J28" s="34">
        <f>IF(I28='Priority Ratings'!$C$21,'Priority Ratings'!$B$21,IF(I28='Priority Ratings'!$C$22,'Priority Ratings'!$B$22,IF(I28='Priority Ratings'!$C$23,'Priority Ratings'!$B$23,IF(I28='Priority Ratings'!$C$24,'Priority Ratings'!$B$24,IF(I28='Priority Ratings'!$C$25,'Priority Ratings'!$B$25,IF(I28='Priority Ratings'!$C$26,'Priority Ratings'!$B$26,IF(I28='Priority Ratings'!$C$27,'Priority Ratings'!$B$27,"No Rating")))))))</f>
        <v>4</v>
      </c>
      <c r="K28" s="104">
        <f>J28/J43</f>
        <v>2.4242424242424242E-2</v>
      </c>
      <c r="L28" s="36" t="s">
        <v>51</v>
      </c>
      <c r="M28" s="37"/>
      <c r="N28" s="35">
        <f t="shared" si="1"/>
        <v>0</v>
      </c>
    </row>
    <row r="29" spans="1:69" ht="75" x14ac:dyDescent="0.25">
      <c r="A29" s="100">
        <v>23</v>
      </c>
      <c r="B29" s="159" t="s">
        <v>48</v>
      </c>
      <c r="C29" s="159" t="s">
        <v>279</v>
      </c>
      <c r="D29" s="159" t="s">
        <v>49</v>
      </c>
      <c r="E29" s="195" t="s">
        <v>75</v>
      </c>
      <c r="F29" s="159"/>
      <c r="G29" s="272"/>
      <c r="H29" s="196"/>
      <c r="I29" s="103" t="s">
        <v>55</v>
      </c>
      <c r="J29" s="34">
        <f>IF(I29='Priority Ratings'!$C$21,'Priority Ratings'!$B$21,IF(I29='Priority Ratings'!$C$22,'Priority Ratings'!$B$22,IF(I29='Priority Ratings'!$C$23,'Priority Ratings'!$B$23,IF(I29='Priority Ratings'!$C$24,'Priority Ratings'!$B$24,IF(I29='Priority Ratings'!$C$25,'Priority Ratings'!$B$25,IF(I29='Priority Ratings'!$C$26,'Priority Ratings'!$B$26,IF(I29='Priority Ratings'!$C$27,'Priority Ratings'!$B$27,"No Rating")))))))</f>
        <v>4</v>
      </c>
      <c r="K29" s="104">
        <f>J29/J43</f>
        <v>2.4242424242424242E-2</v>
      </c>
      <c r="L29" s="36" t="s">
        <v>51</v>
      </c>
      <c r="M29" s="37"/>
      <c r="N29" s="35">
        <f t="shared" si="1"/>
        <v>0</v>
      </c>
    </row>
    <row r="30" spans="1:69" ht="62.5" x14ac:dyDescent="0.25">
      <c r="A30" s="100">
        <v>24</v>
      </c>
      <c r="B30" s="159" t="s">
        <v>48</v>
      </c>
      <c r="C30" s="159" t="s">
        <v>279</v>
      </c>
      <c r="D30" s="159" t="s">
        <v>49</v>
      </c>
      <c r="E30" s="195" t="s">
        <v>288</v>
      </c>
      <c r="F30" s="159"/>
      <c r="G30" s="272"/>
      <c r="H30" s="196"/>
      <c r="I30" s="103" t="s">
        <v>53</v>
      </c>
      <c r="J30" s="34">
        <f>IF(I30='Priority Ratings'!$C$21,'Priority Ratings'!$B$21,IF(I30='Priority Ratings'!$C$22,'Priority Ratings'!$B$22,IF(I30='Priority Ratings'!$C$23,'Priority Ratings'!$B$23,IF(I30='Priority Ratings'!$C$24,'Priority Ratings'!$B$24,IF(I30='Priority Ratings'!$C$25,'Priority Ratings'!$B$25,IF(I30='Priority Ratings'!$C$26,'Priority Ratings'!$B$26,IF(I30='Priority Ratings'!$C$27,'Priority Ratings'!$B$27,"No Rating")))))))</f>
        <v>6</v>
      </c>
      <c r="K30" s="104">
        <f>J30/J43</f>
        <v>3.6363636363636362E-2</v>
      </c>
      <c r="L30" s="36" t="s">
        <v>51</v>
      </c>
      <c r="M30" s="37"/>
      <c r="N30" s="35">
        <f t="shared" si="1"/>
        <v>0</v>
      </c>
    </row>
    <row r="31" spans="1:69" ht="62.5" x14ac:dyDescent="0.25">
      <c r="A31" s="100">
        <v>25</v>
      </c>
      <c r="B31" s="159" t="s">
        <v>48</v>
      </c>
      <c r="C31" s="159" t="s">
        <v>279</v>
      </c>
      <c r="D31" s="159" t="s">
        <v>49</v>
      </c>
      <c r="E31" s="355" t="s">
        <v>76</v>
      </c>
      <c r="F31" s="159"/>
      <c r="G31" s="272"/>
      <c r="H31" s="196"/>
      <c r="I31" s="103" t="s">
        <v>55</v>
      </c>
      <c r="J31" s="34">
        <f>IF(I31='Priority Ratings'!$C$21,'Priority Ratings'!$B$21,IF(I31='Priority Ratings'!$C$22,'Priority Ratings'!$B$22,IF(I31='Priority Ratings'!$C$23,'Priority Ratings'!$B$23,IF(I31='Priority Ratings'!$C$24,'Priority Ratings'!$B$24,IF(I31='Priority Ratings'!$C$25,'Priority Ratings'!$B$25,IF(I31='Priority Ratings'!$C$26,'Priority Ratings'!$B$26,IF(I31='Priority Ratings'!$C$27,'Priority Ratings'!$B$27,"No Rating")))))))</f>
        <v>4</v>
      </c>
      <c r="K31" s="104">
        <f>J31/J43</f>
        <v>2.4242424242424242E-2</v>
      </c>
      <c r="L31" s="36" t="s">
        <v>51</v>
      </c>
      <c r="M31" s="37"/>
      <c r="N31" s="35">
        <f t="shared" si="1"/>
        <v>0</v>
      </c>
    </row>
    <row r="32" spans="1:69" ht="100.5" customHeight="1" x14ac:dyDescent="0.25">
      <c r="A32" s="100">
        <v>26</v>
      </c>
      <c r="B32" s="159" t="s">
        <v>48</v>
      </c>
      <c r="C32" s="159" t="s">
        <v>279</v>
      </c>
      <c r="D32" s="159" t="s">
        <v>49</v>
      </c>
      <c r="E32" s="195" t="s">
        <v>77</v>
      </c>
      <c r="F32" s="159"/>
      <c r="G32" s="272"/>
      <c r="H32" s="196"/>
      <c r="I32" s="103" t="s">
        <v>61</v>
      </c>
      <c r="J32" s="34">
        <f>IF(I32='Priority Ratings'!$C$21,'Priority Ratings'!$B$21,IF(I32='Priority Ratings'!$C$22,'Priority Ratings'!$B$22,IF(I32='Priority Ratings'!$C$23,'Priority Ratings'!$B$23,IF(I32='Priority Ratings'!$C$24,'Priority Ratings'!$B$24,IF(I32='Priority Ratings'!$C$25,'Priority Ratings'!$B$25,IF(I32='Priority Ratings'!$C$26,'Priority Ratings'!$B$26,IF(I32='Priority Ratings'!$C$27,'Priority Ratings'!$B$27,"No Rating")))))))</f>
        <v>5</v>
      </c>
      <c r="K32" s="104">
        <f>J32/J43</f>
        <v>3.0303030303030304E-2</v>
      </c>
      <c r="L32" s="36" t="s">
        <v>51</v>
      </c>
      <c r="M32" s="37"/>
      <c r="N32" s="35">
        <f t="shared" si="1"/>
        <v>0</v>
      </c>
    </row>
    <row r="33" spans="1:14" ht="62.5" x14ac:dyDescent="0.25">
      <c r="A33" s="100">
        <v>27</v>
      </c>
      <c r="B33" s="159" t="s">
        <v>48</v>
      </c>
      <c r="C33" s="159" t="s">
        <v>279</v>
      </c>
      <c r="D33" s="159" t="s">
        <v>49</v>
      </c>
      <c r="E33" s="195" t="s">
        <v>78</v>
      </c>
      <c r="F33" s="159"/>
      <c r="G33" s="272"/>
      <c r="H33" s="196"/>
      <c r="I33" s="103" t="s">
        <v>61</v>
      </c>
      <c r="J33" s="34">
        <f>IF(I33='Priority Ratings'!$C$21,'Priority Ratings'!$B$21,IF(I33='Priority Ratings'!$C$22,'Priority Ratings'!$B$22,IF(I33='Priority Ratings'!$C$23,'Priority Ratings'!$B$23,IF(I33='Priority Ratings'!$C$24,'Priority Ratings'!$B$24,IF(I33='Priority Ratings'!$C$25,'Priority Ratings'!$B$25,IF(I33='Priority Ratings'!$C$26,'Priority Ratings'!$B$26,IF(I33='Priority Ratings'!$C$27,'Priority Ratings'!$B$27,"No Rating")))))))</f>
        <v>5</v>
      </c>
      <c r="K33" s="104">
        <f>J33/J43</f>
        <v>3.0303030303030304E-2</v>
      </c>
      <c r="L33" s="36" t="s">
        <v>51</v>
      </c>
      <c r="M33" s="37"/>
      <c r="N33" s="35">
        <f t="shared" si="1"/>
        <v>0</v>
      </c>
    </row>
    <row r="34" spans="1:14" ht="75" x14ac:dyDescent="0.25">
      <c r="A34" s="100">
        <v>28</v>
      </c>
      <c r="B34" s="159" t="s">
        <v>48</v>
      </c>
      <c r="C34" s="159" t="s">
        <v>279</v>
      </c>
      <c r="D34" s="159" t="s">
        <v>49</v>
      </c>
      <c r="E34" s="195" t="s">
        <v>79</v>
      </c>
      <c r="F34" s="159"/>
      <c r="G34" s="272"/>
      <c r="H34" s="196"/>
      <c r="I34" s="103" t="s">
        <v>61</v>
      </c>
      <c r="J34" s="34">
        <f>IF(I34='Priority Ratings'!$C$21,'Priority Ratings'!$B$21,IF(I34='Priority Ratings'!$C$22,'Priority Ratings'!$B$22,IF(I34='Priority Ratings'!$C$23,'Priority Ratings'!$B$23,IF(I34='Priority Ratings'!$C$24,'Priority Ratings'!$B$24,IF(I34='Priority Ratings'!$C$25,'Priority Ratings'!$B$25,IF(I34='Priority Ratings'!$C$26,'Priority Ratings'!$B$26,IF(I34='Priority Ratings'!$C$27,'Priority Ratings'!$B$27,"No Rating")))))))</f>
        <v>5</v>
      </c>
      <c r="K34" s="104">
        <f>J34/J43</f>
        <v>3.0303030303030304E-2</v>
      </c>
      <c r="L34" s="36" t="s">
        <v>51</v>
      </c>
      <c r="M34" s="37"/>
      <c r="N34" s="35">
        <f t="shared" si="1"/>
        <v>0</v>
      </c>
    </row>
    <row r="35" spans="1:14" ht="62.5" x14ac:dyDescent="0.25">
      <c r="A35" s="100">
        <v>29</v>
      </c>
      <c r="B35" s="159" t="s">
        <v>48</v>
      </c>
      <c r="C35" s="159" t="s">
        <v>279</v>
      </c>
      <c r="D35" s="159" t="s">
        <v>49</v>
      </c>
      <c r="E35" s="195" t="s">
        <v>67</v>
      </c>
      <c r="F35" s="159"/>
      <c r="G35" s="272"/>
      <c r="H35" s="196"/>
      <c r="I35" s="103" t="s">
        <v>53</v>
      </c>
      <c r="J35" s="34">
        <f>IF(I35='Priority Ratings'!$C$21,'Priority Ratings'!$B$21,IF(I35='Priority Ratings'!$C$22,'Priority Ratings'!$B$22,IF(I35='Priority Ratings'!$C$23,'Priority Ratings'!$B$23,IF(I35='Priority Ratings'!$C$24,'Priority Ratings'!$B$24,IF(I35='Priority Ratings'!$C$25,'Priority Ratings'!$B$25,IF(I35='Priority Ratings'!$C$26,'Priority Ratings'!$B$26,IF(I35='Priority Ratings'!$C$27,'Priority Ratings'!$B$27,"No Rating")))))))</f>
        <v>6</v>
      </c>
      <c r="K35" s="104">
        <f>J35/J43</f>
        <v>3.6363636363636362E-2</v>
      </c>
      <c r="L35" s="36" t="s">
        <v>51</v>
      </c>
      <c r="M35" s="37"/>
      <c r="N35" s="35">
        <f t="shared" si="1"/>
        <v>0</v>
      </c>
    </row>
    <row r="36" spans="1:14" ht="62.5" x14ac:dyDescent="0.25">
      <c r="A36" s="100">
        <v>30</v>
      </c>
      <c r="B36" s="159" t="s">
        <v>48</v>
      </c>
      <c r="C36" s="159" t="s">
        <v>279</v>
      </c>
      <c r="D36" s="159" t="s">
        <v>49</v>
      </c>
      <c r="E36" s="195" t="s">
        <v>68</v>
      </c>
      <c r="F36" s="159"/>
      <c r="G36" s="272"/>
      <c r="H36" s="196"/>
      <c r="I36" s="103" t="s">
        <v>53</v>
      </c>
      <c r="J36" s="34">
        <f>IF(I36='Priority Ratings'!$C$21,'Priority Ratings'!$B$21,IF(I36='Priority Ratings'!$C$22,'Priority Ratings'!$B$22,IF(I36='Priority Ratings'!$C$23,'Priority Ratings'!$B$23,IF(I36='Priority Ratings'!$C$24,'Priority Ratings'!$B$24,IF(I36='Priority Ratings'!$C$25,'Priority Ratings'!$B$25,IF(I36='Priority Ratings'!$C$26,'Priority Ratings'!$B$26,IF(I36='Priority Ratings'!$C$27,'Priority Ratings'!$B$27,"No Rating")))))))</f>
        <v>6</v>
      </c>
      <c r="K36" s="104">
        <f>J36/J43</f>
        <v>3.6363636363636362E-2</v>
      </c>
      <c r="L36" s="36" t="s">
        <v>51</v>
      </c>
      <c r="M36" s="37"/>
      <c r="N36" s="35">
        <f t="shared" si="1"/>
        <v>0</v>
      </c>
    </row>
    <row r="37" spans="1:14" ht="75" x14ac:dyDescent="0.25">
      <c r="A37" s="100">
        <v>31</v>
      </c>
      <c r="B37" s="159" t="s">
        <v>48</v>
      </c>
      <c r="C37" s="159" t="s">
        <v>279</v>
      </c>
      <c r="D37" s="159" t="s">
        <v>49</v>
      </c>
      <c r="E37" s="195" t="s">
        <v>213</v>
      </c>
      <c r="F37" s="159"/>
      <c r="G37" s="272"/>
      <c r="H37" s="196"/>
      <c r="I37" s="103" t="s">
        <v>55</v>
      </c>
      <c r="J37" s="34">
        <f>IF(I37='Priority Ratings'!$C$21,'Priority Ratings'!$B$21,IF(I37='Priority Ratings'!$C$22,'Priority Ratings'!$B$22,IF(I37='Priority Ratings'!$C$23,'Priority Ratings'!$B$23,IF(I37='Priority Ratings'!$C$24,'Priority Ratings'!$B$24,IF(I37='Priority Ratings'!$C$25,'Priority Ratings'!$B$25,IF(I37='Priority Ratings'!$C$26,'Priority Ratings'!$B$26,IF(I37='Priority Ratings'!$C$27,'Priority Ratings'!$B$27,"No Rating")))))))</f>
        <v>4</v>
      </c>
      <c r="K37" s="104">
        <f>J37/J43</f>
        <v>2.4242424242424242E-2</v>
      </c>
      <c r="L37" s="36" t="s">
        <v>51</v>
      </c>
      <c r="M37" s="37"/>
      <c r="N37" s="35">
        <f t="shared" si="1"/>
        <v>0</v>
      </c>
    </row>
    <row r="38" spans="1:14" ht="87.5" x14ac:dyDescent="0.25">
      <c r="A38" s="100">
        <v>32</v>
      </c>
      <c r="B38" s="159" t="s">
        <v>48</v>
      </c>
      <c r="C38" s="159" t="s">
        <v>279</v>
      </c>
      <c r="D38" s="159" t="s">
        <v>49</v>
      </c>
      <c r="E38" s="195" t="s">
        <v>1696</v>
      </c>
      <c r="F38" s="159"/>
      <c r="G38" s="272"/>
      <c r="H38" s="196"/>
      <c r="I38" s="103" t="s">
        <v>53</v>
      </c>
      <c r="J38" s="34">
        <f>IF(I38='Priority Ratings'!$C$21,'Priority Ratings'!$B$21,IF(I38='Priority Ratings'!$C$22,'Priority Ratings'!$B$22,IF(I38='Priority Ratings'!$C$23,'Priority Ratings'!$B$23,IF(I38='Priority Ratings'!$C$24,'Priority Ratings'!$B$24,IF(I38='Priority Ratings'!$C$25,'Priority Ratings'!$B$25,IF(I38='Priority Ratings'!$C$26,'Priority Ratings'!$B$26,IF(I38='Priority Ratings'!$C$27,'Priority Ratings'!$B$27,"No Rating")))))))</f>
        <v>6</v>
      </c>
      <c r="K38" s="104">
        <f>J38/J43</f>
        <v>3.6363636363636362E-2</v>
      </c>
      <c r="L38" s="36" t="s">
        <v>51</v>
      </c>
      <c r="M38" s="37"/>
      <c r="N38" s="35">
        <f t="shared" ref="N38" si="2">K38*M38</f>
        <v>0</v>
      </c>
    </row>
    <row r="39" spans="1:14" ht="100" x14ac:dyDescent="0.25">
      <c r="A39" s="100">
        <v>32</v>
      </c>
      <c r="B39" s="159" t="s">
        <v>48</v>
      </c>
      <c r="C39" s="159" t="s">
        <v>279</v>
      </c>
      <c r="D39" s="159" t="s">
        <v>49</v>
      </c>
      <c r="E39" s="195" t="s">
        <v>1697</v>
      </c>
      <c r="F39" s="159"/>
      <c r="G39" s="272"/>
      <c r="H39" s="196"/>
      <c r="I39" s="103" t="s">
        <v>53</v>
      </c>
      <c r="J39" s="34">
        <f>IF(I39='Priority Ratings'!$C$21,'Priority Ratings'!$B$21,IF(I39='Priority Ratings'!$C$22,'Priority Ratings'!$B$22,IF(I39='Priority Ratings'!$C$23,'Priority Ratings'!$B$23,IF(I39='Priority Ratings'!$C$24,'Priority Ratings'!$B$24,IF(I39='Priority Ratings'!$C$25,'Priority Ratings'!$B$25,IF(I39='Priority Ratings'!$C$26,'Priority Ratings'!$B$26,IF(I39='Priority Ratings'!$C$27,'Priority Ratings'!$B$27,"No Rating")))))))</f>
        <v>6</v>
      </c>
      <c r="K39" s="104">
        <f>J39/J43</f>
        <v>3.6363636363636362E-2</v>
      </c>
      <c r="L39" s="36" t="s">
        <v>51</v>
      </c>
      <c r="M39" s="37"/>
      <c r="N39" s="35">
        <f t="shared" si="1"/>
        <v>0</v>
      </c>
    </row>
    <row r="40" spans="1:14" ht="114.75" customHeight="1" x14ac:dyDescent="0.25">
      <c r="A40" s="100">
        <v>33</v>
      </c>
      <c r="B40" s="159" t="s">
        <v>48</v>
      </c>
      <c r="C40" s="159" t="s">
        <v>279</v>
      </c>
      <c r="D40" s="159" t="s">
        <v>49</v>
      </c>
      <c r="E40" s="588" t="s">
        <v>1694</v>
      </c>
      <c r="F40" s="159"/>
      <c r="G40" s="272"/>
      <c r="H40" s="196"/>
      <c r="I40" s="103" t="s">
        <v>61</v>
      </c>
      <c r="J40" s="34">
        <f>IF(I40='Priority Ratings'!$C$21,'Priority Ratings'!$B$21,IF(I40='Priority Ratings'!$C$22,'Priority Ratings'!$B$22,IF(I40='Priority Ratings'!$C$23,'Priority Ratings'!$B$23,IF(I40='Priority Ratings'!$C$24,'Priority Ratings'!$B$24,IF(I40='Priority Ratings'!$C$25,'Priority Ratings'!$B$25,IF(I40='Priority Ratings'!$C$26,'Priority Ratings'!$B$26,IF(I40='Priority Ratings'!$C$27,'Priority Ratings'!$B$27,"No Rating")))))))</f>
        <v>5</v>
      </c>
      <c r="K40" s="104">
        <f>J40/J43</f>
        <v>3.0303030303030304E-2</v>
      </c>
      <c r="L40" s="36" t="s">
        <v>51</v>
      </c>
      <c r="M40" s="37"/>
      <c r="N40" s="35">
        <f t="shared" si="1"/>
        <v>0</v>
      </c>
    </row>
    <row r="41" spans="1:14" ht="67.5" customHeight="1" x14ac:dyDescent="0.25">
      <c r="A41" s="100">
        <v>34</v>
      </c>
      <c r="B41" s="159" t="s">
        <v>48</v>
      </c>
      <c r="C41" s="159" t="s">
        <v>279</v>
      </c>
      <c r="D41" s="159" t="s">
        <v>49</v>
      </c>
      <c r="E41" s="195" t="s">
        <v>76</v>
      </c>
      <c r="F41" s="159"/>
      <c r="G41" s="272"/>
      <c r="H41" s="196"/>
      <c r="I41" s="103" t="s">
        <v>55</v>
      </c>
      <c r="J41" s="34">
        <f>IF(I41='Priority Ratings'!$C$21,'Priority Ratings'!$B$21,IF(I41='Priority Ratings'!$C$22,'Priority Ratings'!$B$22,IF(I41='Priority Ratings'!$C$23,'Priority Ratings'!$B$23,IF(I41='Priority Ratings'!$C$24,'Priority Ratings'!$B$24,IF(I41='Priority Ratings'!$C$25,'Priority Ratings'!$B$25,IF(I41='Priority Ratings'!$C$26,'Priority Ratings'!$B$26,IF(I41='Priority Ratings'!$C$27,'Priority Ratings'!$B$27,"No Rating")))))))</f>
        <v>4</v>
      </c>
      <c r="K41" s="104">
        <f>J41/J43</f>
        <v>2.4242424242424242E-2</v>
      </c>
      <c r="L41" s="36" t="s">
        <v>51</v>
      </c>
      <c r="M41" s="37"/>
      <c r="N41" s="35">
        <f t="shared" si="1"/>
        <v>0</v>
      </c>
    </row>
    <row r="42" spans="1:14" x14ac:dyDescent="0.25">
      <c r="A42" s="221"/>
      <c r="B42" s="222"/>
      <c r="C42" s="223"/>
      <c r="D42" s="222"/>
      <c r="E42" s="222"/>
      <c r="F42" s="222"/>
      <c r="G42" s="222"/>
      <c r="H42" s="221"/>
      <c r="I42" s="224"/>
      <c r="J42" s="224"/>
      <c r="K42" s="224"/>
      <c r="L42" s="225"/>
      <c r="M42" s="221"/>
      <c r="N42" s="224"/>
    </row>
    <row r="43" spans="1:14" ht="13" x14ac:dyDescent="0.25">
      <c r="H43" s="213" t="s">
        <v>99</v>
      </c>
      <c r="I43" s="219"/>
      <c r="J43" s="215">
        <f>SUM(J7:J41)</f>
        <v>165</v>
      </c>
      <c r="K43" s="216">
        <f>SUM(K7:K41)</f>
        <v>1.0000000000000002</v>
      </c>
      <c r="L43" s="220"/>
      <c r="M43" s="213"/>
      <c r="N43" s="216">
        <f>SUM(N7:N41)</f>
        <v>0</v>
      </c>
    </row>
  </sheetData>
  <mergeCells count="1">
    <mergeCell ref="A1:C1"/>
  </mergeCells>
  <dataValidations xWindow="1026" yWindow="585" count="2">
    <dataValidation type="list" showInputMessage="1" showErrorMessage="1" promptTitle="Supplier" prompt="Please make a selection from the list" sqref="F7:F41" xr:uid="{00000000-0002-0000-0200-000000000000}">
      <formula1>"100%:Fully comply with requirement,50%:Partially comply will require development,0%:No compliance"</formula1>
    </dataValidation>
    <dataValidation type="list" allowBlank="1" showInputMessage="1" showErrorMessage="1" promptTitle="Supplier Evidence" prompt="If the answer is fully comply or partially comply , then provide the actual document name(section, paragraph, page) /evidence and hyperlink to this column as proof" sqref="G7:G28" xr:uid="{00000000-0002-0000-0200-000001000000}">
      <formula1>$H$3</formula1>
    </dataValidation>
  </dataValidations>
  <pageMargins left="0.7" right="0.7" top="0.75" bottom="0.75" header="0.3" footer="0.3"/>
  <pageSetup orientation="portrait" r:id="rId1"/>
  <drawing r:id="rId2"/>
  <legacyDrawing r:id="rId3"/>
  <extLst>
    <ext xmlns:x14="http://schemas.microsoft.com/office/spreadsheetml/2009/9/main" uri="{CCE6A557-97BC-4b89-ADB6-D9C93CAAB3DF}">
      <x14:dataValidations xmlns:xm="http://schemas.microsoft.com/office/excel/2006/main" xWindow="1026" yWindow="585" count="2">
        <x14:dataValidation type="list" allowBlank="1" showInputMessage="1" showErrorMessage="1" xr:uid="{00000000-0002-0000-0200-000002000000}">
          <x14:formula1>
            <xm:f>'Priority Ratings'!$C$21:$C$27</xm:f>
          </x14:formula1>
          <xm:sqref>I7:I41</xm:sqref>
        </x14:dataValidation>
        <x14:dataValidation type="list" showInputMessage="1" showErrorMessage="1" promptTitle="Supplier" prompt="Please make a selection from the list" xr:uid="{00000000-0002-0000-0200-000003000000}">
          <x14:formula1>
            <xm:f>'Priority Ratings'!$I$21:$I$23</xm:f>
          </x14:formula1>
          <xm:sqref>M7:M41</xm:sqref>
        </x14:dataValidation>
      </x14:dataValidations>
    </ext>
  </extLst>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dimension ref="A1:L30"/>
  <sheetViews>
    <sheetView topLeftCell="E10" workbookViewId="0">
      <selection activeCell="L4" sqref="L4:L9"/>
    </sheetView>
  </sheetViews>
  <sheetFormatPr defaultRowHeight="14.5" x14ac:dyDescent="0.35"/>
  <cols>
    <col min="1" max="1" width="7" customWidth="1"/>
    <col min="3" max="3" width="64.7265625" customWidth="1"/>
    <col min="4" max="4" width="67.81640625" style="346" customWidth="1"/>
    <col min="5" max="5" width="17.453125" style="321" customWidth="1"/>
    <col min="6" max="6" width="11.26953125" style="321" customWidth="1"/>
    <col min="7" max="7" width="14.26953125" style="321" customWidth="1"/>
    <col min="8" max="8" width="38.54296875" style="321" customWidth="1"/>
    <col min="9" max="9" width="17" style="321" customWidth="1"/>
    <col min="10" max="10" width="23.7265625" style="302" customWidth="1"/>
    <col min="11" max="11" width="16.453125" style="302" customWidth="1"/>
    <col min="12" max="12" width="20.26953125" style="321" customWidth="1"/>
  </cols>
  <sheetData>
    <row r="1" spans="1:12" ht="20.5" thickBot="1" x14ac:dyDescent="0.4">
      <c r="A1" s="298" t="s">
        <v>951</v>
      </c>
      <c r="D1" s="335"/>
      <c r="E1" s="336"/>
      <c r="F1" s="336"/>
      <c r="G1" s="336"/>
      <c r="H1" s="336"/>
      <c r="I1" s="336"/>
      <c r="L1" s="336"/>
    </row>
    <row r="2" spans="1:12" ht="20.5" thickBot="1" x14ac:dyDescent="0.4">
      <c r="A2" s="298"/>
      <c r="D2" s="335"/>
      <c r="E2" s="739" t="s">
        <v>1693</v>
      </c>
      <c r="F2" s="740"/>
      <c r="G2" s="740"/>
      <c r="H2" s="741"/>
      <c r="I2" s="784" t="s">
        <v>1692</v>
      </c>
      <c r="J2" s="785"/>
      <c r="K2" s="786"/>
      <c r="L2" s="336"/>
    </row>
    <row r="3" spans="1:12" s="299" customFormat="1" ht="48.5" x14ac:dyDescent="0.25">
      <c r="A3" s="526" t="s">
        <v>308</v>
      </c>
      <c r="B3" s="527" t="s">
        <v>586</v>
      </c>
      <c r="C3" s="527" t="s">
        <v>310</v>
      </c>
      <c r="D3" s="450" t="s">
        <v>312</v>
      </c>
      <c r="E3" s="528" t="s">
        <v>42</v>
      </c>
      <c r="F3" s="528" t="s">
        <v>43</v>
      </c>
      <c r="G3" s="528" t="s">
        <v>44</v>
      </c>
      <c r="H3" s="528" t="s">
        <v>45</v>
      </c>
      <c r="I3" s="450" t="s">
        <v>1688</v>
      </c>
      <c r="J3" s="450" t="s">
        <v>306</v>
      </c>
      <c r="K3" s="450" t="s">
        <v>587</v>
      </c>
      <c r="L3" s="529" t="s">
        <v>47</v>
      </c>
    </row>
    <row r="4" spans="1:12" ht="50" x14ac:dyDescent="0.35">
      <c r="A4" s="758" t="s">
        <v>951</v>
      </c>
      <c r="B4" s="328" t="s">
        <v>952</v>
      </c>
      <c r="C4" s="380" t="s">
        <v>953</v>
      </c>
      <c r="D4" s="380" t="s">
        <v>954</v>
      </c>
      <c r="E4" s="428" t="s">
        <v>61</v>
      </c>
      <c r="F4" s="429">
        <f>IF(E4='Priority Ratings'!$C$21,'Priority Ratings'!$B$21,IF(E4='Priority Ratings'!$C$22,'Priority Ratings'!$B$22,IF(E4='Priority Ratings'!$C$23,'Priority Ratings'!$B$23,IF(E4='Priority Ratings'!$C$24,'Priority Ratings'!$B$24,IF(E4='Priority Ratings'!$C$25,'Priority Ratings'!$B$25,IF(E4='Priority Ratings'!$C$26,'Priority Ratings'!$B$26,IF(E4='Priority Ratings'!$C$27,'Priority Ratings'!$B$27,"No Rating")))))))</f>
        <v>5</v>
      </c>
      <c r="G4" s="438">
        <f>F4/F$10</f>
        <v>0.20833333333333334</v>
      </c>
      <c r="H4" s="466" t="s">
        <v>64</v>
      </c>
      <c r="I4" s="468">
        <v>0</v>
      </c>
      <c r="J4" s="433"/>
      <c r="K4" s="461"/>
      <c r="L4" s="524">
        <f>I4*G4</f>
        <v>0</v>
      </c>
    </row>
    <row r="5" spans="1:12" ht="37.5" x14ac:dyDescent="0.35">
      <c r="A5" s="752"/>
      <c r="B5" s="328" t="s">
        <v>955</v>
      </c>
      <c r="C5" s="380" t="s">
        <v>956</v>
      </c>
      <c r="D5" s="380" t="s">
        <v>957</v>
      </c>
      <c r="E5" s="428" t="s">
        <v>55</v>
      </c>
      <c r="F5" s="429">
        <f>IF(E5='Priority Ratings'!$C$21,'Priority Ratings'!$B$21,IF(E5='Priority Ratings'!$C$22,'Priority Ratings'!$B$22,IF(E5='Priority Ratings'!$C$23,'Priority Ratings'!$B$23,IF(E5='Priority Ratings'!$C$24,'Priority Ratings'!$B$24,IF(E5='Priority Ratings'!$C$25,'Priority Ratings'!$B$25,IF(E5='Priority Ratings'!$C$26,'Priority Ratings'!$B$26,IF(E5='Priority Ratings'!$C$27,'Priority Ratings'!$B$27,"No Rating")))))))</f>
        <v>4</v>
      </c>
      <c r="G5" s="438">
        <f t="shared" ref="G5:G9" si="0">F5/F$10</f>
        <v>0.16666666666666666</v>
      </c>
      <c r="H5" s="466" t="s">
        <v>56</v>
      </c>
      <c r="I5" s="468">
        <v>0</v>
      </c>
      <c r="J5" s="433"/>
      <c r="K5" s="461"/>
      <c r="L5" s="524">
        <f t="shared" ref="L5:L9" si="1">I5*G5</f>
        <v>0</v>
      </c>
    </row>
    <row r="6" spans="1:12" ht="37.5" x14ac:dyDescent="0.35">
      <c r="A6" s="752"/>
      <c r="B6" s="328" t="s">
        <v>958</v>
      </c>
      <c r="C6" s="380" t="s">
        <v>959</v>
      </c>
      <c r="D6" s="380" t="s">
        <v>960</v>
      </c>
      <c r="E6" s="428" t="s">
        <v>55</v>
      </c>
      <c r="F6" s="429">
        <f>IF(E6='Priority Ratings'!$C$21,'Priority Ratings'!$B$21,IF(E6='Priority Ratings'!$C$22,'Priority Ratings'!$B$22,IF(E6='Priority Ratings'!$C$23,'Priority Ratings'!$B$23,IF(E6='Priority Ratings'!$C$24,'Priority Ratings'!$B$24,IF(E6='Priority Ratings'!$C$25,'Priority Ratings'!$B$25,IF(E6='Priority Ratings'!$C$26,'Priority Ratings'!$B$26,IF(E6='Priority Ratings'!$C$27,'Priority Ratings'!$B$27,"No Rating")))))))</f>
        <v>4</v>
      </c>
      <c r="G6" s="438">
        <f t="shared" si="0"/>
        <v>0.16666666666666666</v>
      </c>
      <c r="H6" s="466" t="s">
        <v>56</v>
      </c>
      <c r="I6" s="468">
        <v>0</v>
      </c>
      <c r="J6" s="433"/>
      <c r="K6" s="461"/>
      <c r="L6" s="524">
        <f t="shared" si="1"/>
        <v>0</v>
      </c>
    </row>
    <row r="7" spans="1:12" ht="37.5" x14ac:dyDescent="0.35">
      <c r="A7" s="752"/>
      <c r="B7" s="328" t="s">
        <v>961</v>
      </c>
      <c r="C7" s="380" t="s">
        <v>962</v>
      </c>
      <c r="D7" s="380" t="s">
        <v>963</v>
      </c>
      <c r="E7" s="428" t="s">
        <v>55</v>
      </c>
      <c r="F7" s="429">
        <f>IF(E7='Priority Ratings'!$C$21,'Priority Ratings'!$B$21,IF(E7='Priority Ratings'!$C$22,'Priority Ratings'!$B$22,IF(E7='Priority Ratings'!$C$23,'Priority Ratings'!$B$23,IF(E7='Priority Ratings'!$C$24,'Priority Ratings'!$B$24,IF(E7='Priority Ratings'!$C$25,'Priority Ratings'!$B$25,IF(E7='Priority Ratings'!$C$26,'Priority Ratings'!$B$26,IF(E7='Priority Ratings'!$C$27,'Priority Ratings'!$B$27,"No Rating")))))))</f>
        <v>4</v>
      </c>
      <c r="G7" s="438">
        <f t="shared" si="0"/>
        <v>0.16666666666666666</v>
      </c>
      <c r="H7" s="466" t="s">
        <v>56</v>
      </c>
      <c r="I7" s="468">
        <v>0</v>
      </c>
      <c r="J7" s="433"/>
      <c r="K7" s="461"/>
      <c r="L7" s="524">
        <f t="shared" si="1"/>
        <v>0</v>
      </c>
    </row>
    <row r="8" spans="1:12" ht="37.5" x14ac:dyDescent="0.35">
      <c r="A8" s="752"/>
      <c r="B8" s="328" t="s">
        <v>964</v>
      </c>
      <c r="C8" s="380" t="s">
        <v>965</v>
      </c>
      <c r="D8" s="380" t="s">
        <v>966</v>
      </c>
      <c r="E8" s="428" t="s">
        <v>55</v>
      </c>
      <c r="F8" s="429">
        <f>IF(E8='Priority Ratings'!$C$21,'Priority Ratings'!$B$21,IF(E8='Priority Ratings'!$C$22,'Priority Ratings'!$B$22,IF(E8='Priority Ratings'!$C$23,'Priority Ratings'!$B$23,IF(E8='Priority Ratings'!$C$24,'Priority Ratings'!$B$24,IF(E8='Priority Ratings'!$C$25,'Priority Ratings'!$B$25,IF(E8='Priority Ratings'!$C$26,'Priority Ratings'!$B$26,IF(E8='Priority Ratings'!$C$27,'Priority Ratings'!$B$27,"No Rating")))))))</f>
        <v>4</v>
      </c>
      <c r="G8" s="438">
        <f t="shared" si="0"/>
        <v>0.16666666666666666</v>
      </c>
      <c r="H8" s="466" t="s">
        <v>56</v>
      </c>
      <c r="I8" s="468">
        <v>0</v>
      </c>
      <c r="J8" s="433"/>
      <c r="K8" s="461"/>
      <c r="L8" s="524">
        <f t="shared" si="1"/>
        <v>0</v>
      </c>
    </row>
    <row r="9" spans="1:12" ht="127" thickBot="1" x14ac:dyDescent="0.4">
      <c r="A9" s="753"/>
      <c r="B9" s="329" t="s">
        <v>967</v>
      </c>
      <c r="C9" s="329" t="s">
        <v>968</v>
      </c>
      <c r="D9" s="329" t="s">
        <v>969</v>
      </c>
      <c r="E9" s="489" t="s">
        <v>63</v>
      </c>
      <c r="F9" s="490">
        <f>IF(E9='Priority Ratings'!$C$21,'Priority Ratings'!$B$21,IF(E9='Priority Ratings'!$C$22,'Priority Ratings'!$B$22,IF(E9='Priority Ratings'!$C$23,'Priority Ratings'!$B$23,IF(E9='Priority Ratings'!$C$24,'Priority Ratings'!$B$24,IF(E9='Priority Ratings'!$C$25,'Priority Ratings'!$B$25,IF(E9='Priority Ratings'!$C$26,'Priority Ratings'!$B$26,IF(E9='Priority Ratings'!$C$27,'Priority Ratings'!$B$27,"No Rating")))))))</f>
        <v>3</v>
      </c>
      <c r="G9" s="491">
        <f t="shared" si="0"/>
        <v>0.125</v>
      </c>
      <c r="H9" s="535" t="s">
        <v>56</v>
      </c>
      <c r="I9" s="558">
        <v>0</v>
      </c>
      <c r="J9" s="435"/>
      <c r="K9" s="493"/>
      <c r="L9" s="536">
        <f t="shared" si="1"/>
        <v>0</v>
      </c>
    </row>
    <row r="10" spans="1:12" ht="18.75" customHeight="1" thickBot="1" x14ac:dyDescent="0.4">
      <c r="A10" s="554"/>
      <c r="B10" s="346"/>
      <c r="C10" s="346"/>
      <c r="E10" s="559"/>
      <c r="F10" s="564">
        <f>SUM(F4:F9)</f>
        <v>24</v>
      </c>
      <c r="G10" s="563">
        <f>SUM(G4:G9)</f>
        <v>0.99999999999999989</v>
      </c>
      <c r="H10" s="560"/>
      <c r="I10" s="561"/>
      <c r="J10" s="562"/>
      <c r="K10" s="565" t="s">
        <v>21</v>
      </c>
      <c r="L10" s="566">
        <f>SUM(L4:L9)</f>
        <v>0</v>
      </c>
    </row>
    <row r="11" spans="1:12" x14ac:dyDescent="0.35">
      <c r="A11" s="554"/>
      <c r="B11" s="346"/>
      <c r="C11" s="555"/>
      <c r="D11"/>
      <c r="E11"/>
      <c r="F11"/>
      <c r="G11"/>
      <c r="H11"/>
      <c r="I11"/>
      <c r="J11"/>
      <c r="K11"/>
      <c r="L11"/>
    </row>
    <row r="12" spans="1:12" x14ac:dyDescent="0.35">
      <c r="C12" s="300"/>
      <c r="D12"/>
      <c r="E12"/>
      <c r="F12"/>
      <c r="G12"/>
      <c r="H12"/>
      <c r="I12"/>
      <c r="J12"/>
      <c r="K12"/>
      <c r="L12"/>
    </row>
    <row r="13" spans="1:12" x14ac:dyDescent="0.35">
      <c r="E13"/>
      <c r="F13"/>
      <c r="G13"/>
      <c r="H13"/>
      <c r="I13"/>
      <c r="J13"/>
      <c r="K13"/>
      <c r="L13"/>
    </row>
    <row r="14" spans="1:12" x14ac:dyDescent="0.35">
      <c r="E14"/>
      <c r="F14"/>
      <c r="G14"/>
      <c r="H14"/>
      <c r="I14"/>
      <c r="J14"/>
      <c r="K14"/>
      <c r="L14"/>
    </row>
    <row r="15" spans="1:12" x14ac:dyDescent="0.35">
      <c r="E15"/>
      <c r="F15"/>
      <c r="G15"/>
      <c r="H15"/>
      <c r="I15"/>
      <c r="J15"/>
      <c r="K15"/>
      <c r="L15"/>
    </row>
    <row r="16" spans="1:12" x14ac:dyDescent="0.35">
      <c r="E16"/>
      <c r="F16"/>
      <c r="G16"/>
      <c r="H16"/>
      <c r="I16"/>
      <c r="J16"/>
      <c r="K16"/>
      <c r="L16"/>
    </row>
    <row r="17" spans="4:12" x14ac:dyDescent="0.35">
      <c r="E17"/>
      <c r="F17"/>
      <c r="G17"/>
      <c r="H17"/>
      <c r="I17"/>
      <c r="J17"/>
      <c r="K17"/>
      <c r="L17"/>
    </row>
    <row r="18" spans="4:12" x14ac:dyDescent="0.35">
      <c r="E18"/>
      <c r="F18"/>
      <c r="G18"/>
      <c r="H18"/>
      <c r="I18"/>
      <c r="J18"/>
      <c r="K18"/>
      <c r="L18"/>
    </row>
    <row r="26" spans="4:12" x14ac:dyDescent="0.35">
      <c r="D26" s="347"/>
    </row>
    <row r="30" spans="4:12" x14ac:dyDescent="0.35">
      <c r="D30" s="347"/>
    </row>
  </sheetData>
  <mergeCells count="3">
    <mergeCell ref="A4:A9"/>
    <mergeCell ref="E2:H2"/>
    <mergeCell ref="I2:K2"/>
  </mergeCells>
  <conditionalFormatting sqref="C11:C12">
    <cfRule type="containsText" dxfId="349" priority="50" operator="containsText" text="6">
      <formula>NOT(ISERROR(SEARCH("6",C11)))</formula>
    </cfRule>
    <cfRule type="containsText" dxfId="348" priority="51" operator="containsText" text="5">
      <formula>NOT(ISERROR(SEARCH("5",C11)))</formula>
    </cfRule>
    <cfRule type="containsText" dxfId="347" priority="52" operator="containsText" text="4">
      <formula>NOT(ISERROR(SEARCH("4",C11)))</formula>
    </cfRule>
    <cfRule type="containsText" dxfId="346" priority="53" operator="containsText" text="3">
      <formula>NOT(ISERROR(SEARCH("3",C11)))</formula>
    </cfRule>
    <cfRule type="containsText" dxfId="345" priority="54" operator="containsText" text="2">
      <formula>NOT(ISERROR(SEARCH("2",C11)))</formula>
    </cfRule>
    <cfRule type="containsText" dxfId="344" priority="55" operator="containsText" text="1">
      <formula>NOT(ISERROR(SEARCH("1",C11)))</formula>
    </cfRule>
    <cfRule type="containsText" dxfId="343" priority="56" operator="containsText" text="0">
      <formula>NOT(ISERROR(SEARCH("0",C11)))</formula>
    </cfRule>
  </conditionalFormatting>
  <conditionalFormatting sqref="D3">
    <cfRule type="containsText" dxfId="342" priority="36" operator="containsText" text="6">
      <formula>NOT(ISERROR(SEARCH("6",D3)))</formula>
    </cfRule>
    <cfRule type="containsText" dxfId="341" priority="37" operator="containsText" text="5">
      <formula>NOT(ISERROR(SEARCH("5",D3)))</formula>
    </cfRule>
    <cfRule type="containsText" dxfId="340" priority="38" operator="containsText" text="4">
      <formula>NOT(ISERROR(SEARCH("4",D3)))</formula>
    </cfRule>
    <cfRule type="containsText" dxfId="339" priority="39" operator="containsText" text="3">
      <formula>NOT(ISERROR(SEARCH("3",D3)))</formula>
    </cfRule>
    <cfRule type="containsText" dxfId="338" priority="40" operator="containsText" text="2">
      <formula>NOT(ISERROR(SEARCH("2",D3)))</formula>
    </cfRule>
    <cfRule type="containsText" dxfId="337" priority="41" operator="containsText" text="1">
      <formula>NOT(ISERROR(SEARCH("1",D3)))</formula>
    </cfRule>
    <cfRule type="containsText" dxfId="336" priority="42" operator="containsText" text="0">
      <formula>NOT(ISERROR(SEARCH("0",D3)))</formula>
    </cfRule>
  </conditionalFormatting>
  <dataValidations count="1">
    <dataValidation allowBlank="1" showInputMessage="1" showErrorMessage="1" promptTitle="Supplier Evidence" prompt="If the answer is fully comply or partially comply , then provide the actual document name(section, paragraph, page) /evidence and hyperlink to this column as proof" sqref="J4:J10" xr:uid="{00000000-0002-0000-1D00-000000000000}"/>
  </dataValidations>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beginsWith" priority="22" operator="beginsWith" text="6" id="{13B6E7D6-6A47-469D-9A7F-0B16523BB4F5}">
            <xm:f>LEFT('Customer user interface'!H4,LEN("6"))="6"</xm:f>
            <x14:dxf>
              <fill>
                <patternFill>
                  <bgColor rgb="FFFFCCCC"/>
                </patternFill>
              </fill>
            </x14:dxf>
          </x14:cfRule>
          <x14:cfRule type="beginsWith" priority="23" operator="beginsWith" text="5" id="{F36A794E-82EA-4E22-AB3E-653A920E443E}">
            <xm:f>LEFT('Customer user interface'!H4,LEN("5"))="5"</xm:f>
            <x14:dxf>
              <fill>
                <patternFill>
                  <bgColor rgb="FFFFFFCC"/>
                </patternFill>
              </fill>
            </x14:dxf>
          </x14:cfRule>
          <x14:cfRule type="beginsWith" priority="24" operator="beginsWith" text="4" id="{7B49A85E-36C9-4654-87A2-7111C2CAFCB9}">
            <xm:f>LEFT('Customer user interface'!H4,LEN("4"))="4"</xm:f>
            <x14:dxf>
              <fill>
                <patternFill>
                  <bgColor rgb="FFFFFFCC"/>
                </patternFill>
              </fill>
            </x14:dxf>
          </x14:cfRule>
          <x14:cfRule type="beginsWith" priority="25" operator="beginsWith" text="3" id="{423A7EE7-F166-4F00-B748-C2C9E0740C56}">
            <xm:f>LEFT('Customer user interface'!H4,LEN("3"))="3"</xm:f>
            <x14:dxf>
              <fill>
                <patternFill>
                  <bgColor rgb="FFFFFFCC"/>
                </patternFill>
              </fill>
            </x14:dxf>
          </x14:cfRule>
          <x14:cfRule type="beginsWith" priority="26" operator="beginsWith" text="2" id="{007F1703-C50A-4CFE-81FC-445BFE02281C}">
            <xm:f>LEFT('Customer user interface'!H4,LEN("2"))="2"</xm:f>
            <x14:dxf>
              <fill>
                <patternFill>
                  <fgColor theme="0"/>
                  <bgColor rgb="FFCCFFCC"/>
                </patternFill>
              </fill>
            </x14:dxf>
          </x14:cfRule>
          <x14:cfRule type="beginsWith" priority="27" operator="beginsWith" text="1" id="{F3AECD54-87EF-48C3-911B-1C359D7B53D8}">
            <xm:f>LEFT('Customer user interface'!H4,LEN("1"))="1"</xm:f>
            <x14:dxf>
              <fill>
                <patternFill>
                  <bgColor rgb="FFCCFFCC"/>
                </patternFill>
              </fill>
            </x14:dxf>
          </x14:cfRule>
          <x14:cfRule type="beginsWith" priority="28" operator="beginsWith" text="0" id="{1700D2E8-7D36-4C20-BFA8-603579FD5B3E}">
            <xm:f>LEFT('Customer user interface'!H4,LEN("0"))="0"</xm:f>
            <x14:dxf>
              <fill>
                <patternFill>
                  <bgColor rgb="FFCCFFCC"/>
                </patternFill>
              </fill>
            </x14:dxf>
          </x14:cfRule>
          <xm:sqref>L4:L9 E4:H10</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r:uid="{00000000-0002-0000-1D00-000001000000}">
          <x14:formula1>
            <xm:f>'Priority Ratings'!$C$21:$C$27</xm:f>
          </x14:formula1>
          <xm:sqref>E4:E10</xm:sqref>
        </x14:dataValidation>
        <x14:dataValidation type="list" showInputMessage="1" showErrorMessage="1" promptTitle="Supplier" prompt="Please make a selection from the list" xr:uid="{00000000-0002-0000-1D00-000002000000}">
          <x14:formula1>
            <xm:f>'Priority Ratings'!$I$21:$I$23</xm:f>
          </x14:formula1>
          <xm:sqref>I4:I10</xm:sqref>
        </x14:dataValidation>
      </x14:dataValidations>
    </ext>
  </extLst>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dimension ref="A1:L11"/>
  <sheetViews>
    <sheetView topLeftCell="E10" workbookViewId="0">
      <selection activeCell="L11" sqref="L11"/>
    </sheetView>
  </sheetViews>
  <sheetFormatPr defaultRowHeight="14.5" x14ac:dyDescent="0.35"/>
  <cols>
    <col min="1" max="1" width="7.1796875" customWidth="1"/>
    <col min="2" max="2" width="10.453125" customWidth="1"/>
    <col min="3" max="3" width="46.81640625" customWidth="1"/>
    <col min="4" max="4" width="46.1796875" style="346" customWidth="1"/>
    <col min="5" max="5" width="17.453125" style="321" customWidth="1"/>
    <col min="6" max="6" width="11.26953125" style="321" customWidth="1"/>
    <col min="7" max="7" width="14.26953125" style="321" customWidth="1"/>
    <col min="8" max="8" width="38.54296875" style="321" customWidth="1"/>
    <col min="9" max="9" width="17" style="321" customWidth="1"/>
    <col min="10" max="10" width="23.7265625" style="302" customWidth="1"/>
    <col min="11" max="11" width="16.453125" style="302" customWidth="1"/>
    <col min="12" max="12" width="19.54296875" style="321" customWidth="1"/>
  </cols>
  <sheetData>
    <row r="1" spans="1:12" ht="20.5" thickBot="1" x14ac:dyDescent="0.4">
      <c r="A1" s="298" t="s">
        <v>970</v>
      </c>
      <c r="D1" s="335"/>
      <c r="E1" s="336"/>
      <c r="F1" s="336"/>
      <c r="G1" s="336"/>
      <c r="H1" s="336"/>
      <c r="I1" s="336"/>
      <c r="L1" s="336"/>
    </row>
    <row r="2" spans="1:12" ht="20.5" thickBot="1" x14ac:dyDescent="0.4">
      <c r="A2" s="298"/>
      <c r="D2" s="335"/>
      <c r="E2" s="739" t="s">
        <v>1693</v>
      </c>
      <c r="F2" s="740"/>
      <c r="G2" s="740"/>
      <c r="H2" s="741"/>
      <c r="I2" s="784" t="s">
        <v>1692</v>
      </c>
      <c r="J2" s="785"/>
      <c r="K2" s="786"/>
      <c r="L2" s="336"/>
    </row>
    <row r="3" spans="1:12" ht="51.5" thickBot="1" x14ac:dyDescent="0.4">
      <c r="A3" s="375" t="s">
        <v>308</v>
      </c>
      <c r="B3" s="349" t="s">
        <v>586</v>
      </c>
      <c r="C3" s="303" t="s">
        <v>310</v>
      </c>
      <c r="D3" s="308" t="s">
        <v>312</v>
      </c>
      <c r="E3" s="532" t="s">
        <v>42</v>
      </c>
      <c r="F3" s="532" t="s">
        <v>43</v>
      </c>
      <c r="G3" s="532" t="s">
        <v>44</v>
      </c>
      <c r="H3" s="533" t="s">
        <v>45</v>
      </c>
      <c r="I3" s="579" t="s">
        <v>1688</v>
      </c>
      <c r="J3" s="308" t="s">
        <v>306</v>
      </c>
      <c r="K3" s="308" t="s">
        <v>587</v>
      </c>
      <c r="L3" s="533" t="s">
        <v>47</v>
      </c>
    </row>
    <row r="4" spans="1:12" ht="50" x14ac:dyDescent="0.35">
      <c r="A4" s="754" t="s">
        <v>971</v>
      </c>
      <c r="B4" s="339" t="s">
        <v>972</v>
      </c>
      <c r="C4" s="576" t="s">
        <v>973</v>
      </c>
      <c r="D4" s="350" t="s">
        <v>974</v>
      </c>
      <c r="E4" s="469" t="s">
        <v>53</v>
      </c>
      <c r="F4" s="470">
        <f>IF(E4='Priority Ratings'!$C$21,'Priority Ratings'!$B$21,IF(E4='Priority Ratings'!$C$22,'Priority Ratings'!$B$22,IF(E4='Priority Ratings'!$C$23,'Priority Ratings'!$B$23,IF(E4='Priority Ratings'!$C$24,'Priority Ratings'!$B$24,IF(E4='Priority Ratings'!$C$25,'Priority Ratings'!$B$25,IF(E4='Priority Ratings'!$C$26,'Priority Ratings'!$B$26,IF(E4='Priority Ratings'!$C$27,'Priority Ratings'!$B$27,"No Rating")))))))</f>
        <v>6</v>
      </c>
      <c r="G4" s="471">
        <f>F4/F$11</f>
        <v>0.16216216216216217</v>
      </c>
      <c r="H4" s="577" t="s">
        <v>64</v>
      </c>
      <c r="I4" s="578">
        <v>0</v>
      </c>
      <c r="J4" s="431"/>
      <c r="K4" s="474"/>
      <c r="L4" s="497">
        <f>I4*G4</f>
        <v>0</v>
      </c>
    </row>
    <row r="5" spans="1:12" ht="37.5" x14ac:dyDescent="0.35">
      <c r="A5" s="752"/>
      <c r="B5" s="341" t="s">
        <v>975</v>
      </c>
      <c r="C5" s="570" t="s">
        <v>976</v>
      </c>
      <c r="D5" s="328" t="s">
        <v>977</v>
      </c>
      <c r="E5" s="428" t="s">
        <v>53</v>
      </c>
      <c r="F5" s="429">
        <f>IF(E5='Priority Ratings'!$C$21,'Priority Ratings'!$B$21,IF(E5='Priority Ratings'!$C$22,'Priority Ratings'!$B$22,IF(E5='Priority Ratings'!$C$23,'Priority Ratings'!$B$23,IF(E5='Priority Ratings'!$C$24,'Priority Ratings'!$B$24,IF(E5='Priority Ratings'!$C$25,'Priority Ratings'!$B$25,IF(E5='Priority Ratings'!$C$26,'Priority Ratings'!$B$26,IF(E5='Priority Ratings'!$C$27,'Priority Ratings'!$B$27,"No Rating")))))))</f>
        <v>6</v>
      </c>
      <c r="G5" s="438">
        <f t="shared" ref="G5:G10" si="0">F5/F$11</f>
        <v>0.16216216216216217</v>
      </c>
      <c r="H5" s="574" t="s">
        <v>56</v>
      </c>
      <c r="I5" s="572">
        <v>0</v>
      </c>
      <c r="J5" s="433"/>
      <c r="K5" s="461"/>
      <c r="L5" s="498">
        <f t="shared" ref="L5:L10" si="1">I5*G5</f>
        <v>0</v>
      </c>
    </row>
    <row r="6" spans="1:12" ht="37.5" x14ac:dyDescent="0.35">
      <c r="A6" s="752"/>
      <c r="B6" s="341" t="s">
        <v>978</v>
      </c>
      <c r="C6" s="570" t="s">
        <v>979</v>
      </c>
      <c r="D6" s="328" t="s">
        <v>980</v>
      </c>
      <c r="E6" s="428" t="s">
        <v>55</v>
      </c>
      <c r="F6" s="429">
        <f>IF(E6='Priority Ratings'!$C$21,'Priority Ratings'!$B$21,IF(E6='Priority Ratings'!$C$22,'Priority Ratings'!$B$22,IF(E6='Priority Ratings'!$C$23,'Priority Ratings'!$B$23,IF(E6='Priority Ratings'!$C$24,'Priority Ratings'!$B$24,IF(E6='Priority Ratings'!$C$25,'Priority Ratings'!$B$25,IF(E6='Priority Ratings'!$C$26,'Priority Ratings'!$B$26,IF(E6='Priority Ratings'!$C$27,'Priority Ratings'!$B$27,"No Rating")))))))</f>
        <v>4</v>
      </c>
      <c r="G6" s="438">
        <f t="shared" si="0"/>
        <v>0.10810810810810811</v>
      </c>
      <c r="H6" s="574" t="s">
        <v>56</v>
      </c>
      <c r="I6" s="572">
        <v>0</v>
      </c>
      <c r="J6" s="433"/>
      <c r="K6" s="461"/>
      <c r="L6" s="498">
        <f t="shared" si="1"/>
        <v>0</v>
      </c>
    </row>
    <row r="7" spans="1:12" ht="37.5" x14ac:dyDescent="0.35">
      <c r="A7" s="752"/>
      <c r="B7" s="341" t="s">
        <v>981</v>
      </c>
      <c r="C7" s="570" t="s">
        <v>982</v>
      </c>
      <c r="D7" s="328" t="s">
        <v>983</v>
      </c>
      <c r="E7" s="428" t="s">
        <v>61</v>
      </c>
      <c r="F7" s="429">
        <f>IF(E7='Priority Ratings'!$C$21,'Priority Ratings'!$B$21,IF(E7='Priority Ratings'!$C$22,'Priority Ratings'!$B$22,IF(E7='Priority Ratings'!$C$23,'Priority Ratings'!$B$23,IF(E7='Priority Ratings'!$C$24,'Priority Ratings'!$B$24,IF(E7='Priority Ratings'!$C$25,'Priority Ratings'!$B$25,IF(E7='Priority Ratings'!$C$26,'Priority Ratings'!$B$26,IF(E7='Priority Ratings'!$C$27,'Priority Ratings'!$B$27,"No Rating")))))))</f>
        <v>5</v>
      </c>
      <c r="G7" s="438">
        <f t="shared" si="0"/>
        <v>0.13513513513513514</v>
      </c>
      <c r="H7" s="574" t="s">
        <v>56</v>
      </c>
      <c r="I7" s="572">
        <v>0</v>
      </c>
      <c r="J7" s="433"/>
      <c r="K7" s="461"/>
      <c r="L7" s="498">
        <f t="shared" si="1"/>
        <v>0</v>
      </c>
    </row>
    <row r="8" spans="1:12" ht="37.5" x14ac:dyDescent="0.35">
      <c r="A8" s="752"/>
      <c r="B8" s="341" t="s">
        <v>984</v>
      </c>
      <c r="C8" s="570" t="s">
        <v>985</v>
      </c>
      <c r="D8" s="328" t="s">
        <v>986</v>
      </c>
      <c r="E8" s="428" t="s">
        <v>61</v>
      </c>
      <c r="F8" s="429">
        <f>IF(E8='Priority Ratings'!$C$21,'Priority Ratings'!$B$21,IF(E8='Priority Ratings'!$C$22,'Priority Ratings'!$B$22,IF(E8='Priority Ratings'!$C$23,'Priority Ratings'!$B$23,IF(E8='Priority Ratings'!$C$24,'Priority Ratings'!$B$24,IF(E8='Priority Ratings'!$C$25,'Priority Ratings'!$B$25,IF(E8='Priority Ratings'!$C$26,'Priority Ratings'!$B$26,IF(E8='Priority Ratings'!$C$27,'Priority Ratings'!$B$27,"No Rating")))))))</f>
        <v>5</v>
      </c>
      <c r="G8" s="438">
        <f t="shared" si="0"/>
        <v>0.13513513513513514</v>
      </c>
      <c r="H8" s="574" t="s">
        <v>56</v>
      </c>
      <c r="I8" s="572">
        <v>0</v>
      </c>
      <c r="J8" s="433"/>
      <c r="K8" s="461"/>
      <c r="L8" s="498">
        <f t="shared" si="1"/>
        <v>0</v>
      </c>
    </row>
    <row r="9" spans="1:12" ht="37.5" x14ac:dyDescent="0.35">
      <c r="A9" s="752"/>
      <c r="B9" s="341" t="s">
        <v>987</v>
      </c>
      <c r="C9" s="570" t="s">
        <v>988</v>
      </c>
      <c r="D9" s="328" t="s">
        <v>989</v>
      </c>
      <c r="E9" s="428" t="s">
        <v>53</v>
      </c>
      <c r="F9" s="429">
        <f>IF(E9='Priority Ratings'!$C$21,'Priority Ratings'!$B$21,IF(E9='Priority Ratings'!$C$22,'Priority Ratings'!$B$22,IF(E9='Priority Ratings'!$C$23,'Priority Ratings'!$B$23,IF(E9='Priority Ratings'!$C$24,'Priority Ratings'!$B$24,IF(E9='Priority Ratings'!$C$25,'Priority Ratings'!$B$25,IF(E9='Priority Ratings'!$C$26,'Priority Ratings'!$B$26,IF(E9='Priority Ratings'!$C$27,'Priority Ratings'!$B$27,"No Rating")))))))</f>
        <v>6</v>
      </c>
      <c r="G9" s="438">
        <f t="shared" si="0"/>
        <v>0.16216216216216217</v>
      </c>
      <c r="H9" s="574" t="s">
        <v>56</v>
      </c>
      <c r="I9" s="572">
        <v>0</v>
      </c>
      <c r="J9" s="433"/>
      <c r="K9" s="461"/>
      <c r="L9" s="498">
        <f t="shared" si="1"/>
        <v>0</v>
      </c>
    </row>
    <row r="10" spans="1:12" ht="38" thickBot="1" x14ac:dyDescent="0.4">
      <c r="A10" s="753"/>
      <c r="B10" s="344" t="s">
        <v>990</v>
      </c>
      <c r="C10" s="571" t="s">
        <v>991</v>
      </c>
      <c r="D10" s="329" t="s">
        <v>992</v>
      </c>
      <c r="E10" s="489" t="s">
        <v>61</v>
      </c>
      <c r="F10" s="490">
        <f>IF(E10='Priority Ratings'!$C$21,'Priority Ratings'!$B$21,IF(E10='Priority Ratings'!$C$22,'Priority Ratings'!$B$22,IF(E10='Priority Ratings'!$C$23,'Priority Ratings'!$B$23,IF(E10='Priority Ratings'!$C$24,'Priority Ratings'!$B$24,IF(E10='Priority Ratings'!$C$25,'Priority Ratings'!$B$25,IF(E10='Priority Ratings'!$C$26,'Priority Ratings'!$B$26,IF(E10='Priority Ratings'!$C$27,'Priority Ratings'!$B$27,"No Rating")))))))</f>
        <v>5</v>
      </c>
      <c r="G10" s="491">
        <f t="shared" si="0"/>
        <v>0.13513513513513514</v>
      </c>
      <c r="H10" s="575" t="s">
        <v>56</v>
      </c>
      <c r="I10" s="573">
        <v>0</v>
      </c>
      <c r="J10" s="435"/>
      <c r="K10" s="493"/>
      <c r="L10" s="503">
        <f t="shared" si="1"/>
        <v>0</v>
      </c>
    </row>
    <row r="11" spans="1:12" ht="15" thickBot="1" x14ac:dyDescent="0.4">
      <c r="A11" s="554"/>
      <c r="B11" s="346"/>
      <c r="C11" s="346"/>
      <c r="E11" s="559"/>
      <c r="F11" s="504">
        <f>SUM(F4:F10)</f>
        <v>37</v>
      </c>
      <c r="G11" s="478">
        <f>SUM(G4:G10)</f>
        <v>1</v>
      </c>
      <c r="H11" s="568"/>
      <c r="I11" s="569"/>
      <c r="J11" s="562"/>
      <c r="K11" s="505" t="s">
        <v>21</v>
      </c>
      <c r="L11" s="547">
        <f>SUM(L4:L10)</f>
        <v>0</v>
      </c>
    </row>
  </sheetData>
  <mergeCells count="3">
    <mergeCell ref="A4:A10"/>
    <mergeCell ref="E2:H2"/>
    <mergeCell ref="I2:K2"/>
  </mergeCells>
  <conditionalFormatting sqref="D3">
    <cfRule type="containsText" dxfId="328" priority="36" operator="containsText" text="6">
      <formula>NOT(ISERROR(SEARCH("6",D3)))</formula>
    </cfRule>
    <cfRule type="containsText" dxfId="327" priority="37" operator="containsText" text="5">
      <formula>NOT(ISERROR(SEARCH("5",D3)))</formula>
    </cfRule>
    <cfRule type="containsText" dxfId="326" priority="38" operator="containsText" text="4">
      <formula>NOT(ISERROR(SEARCH("4",D3)))</formula>
    </cfRule>
    <cfRule type="containsText" dxfId="325" priority="39" operator="containsText" text="3">
      <formula>NOT(ISERROR(SEARCH("3",D3)))</formula>
    </cfRule>
    <cfRule type="containsText" dxfId="324" priority="40" operator="containsText" text="2">
      <formula>NOT(ISERROR(SEARCH("2",D3)))</formula>
    </cfRule>
    <cfRule type="containsText" dxfId="323" priority="41" operator="containsText" text="1">
      <formula>NOT(ISERROR(SEARCH("1",D3)))</formula>
    </cfRule>
    <cfRule type="containsText" dxfId="322" priority="42" operator="containsText" text="0">
      <formula>NOT(ISERROR(SEARCH("0",D3)))</formula>
    </cfRule>
  </conditionalFormatting>
  <dataValidations count="1">
    <dataValidation allowBlank="1" showInputMessage="1" showErrorMessage="1" promptTitle="Supplier Evidence" prompt="If the answer is fully comply or partially comply , then provide the actual document name(section, paragraph, page) /evidence and hyperlink to this column as proof" sqref="J4:J11" xr:uid="{00000000-0002-0000-1E00-000000000000}"/>
  </dataValidations>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beginsWith" priority="22" operator="beginsWith" text="6" id="{CD33F988-66DD-45E3-BD1A-E3E85BB63B3B}">
            <xm:f>LEFT('Customer user interface'!F4,LEN("6"))="6"</xm:f>
            <x14:dxf>
              <fill>
                <patternFill>
                  <bgColor rgb="FFFFCCCC"/>
                </patternFill>
              </fill>
            </x14:dxf>
          </x14:cfRule>
          <x14:cfRule type="beginsWith" priority="23" operator="beginsWith" text="5" id="{9EDB65EA-73AB-45D6-B585-61B97AF44CDD}">
            <xm:f>LEFT('Customer user interface'!F4,LEN("5"))="5"</xm:f>
            <x14:dxf>
              <fill>
                <patternFill>
                  <bgColor rgb="FFFFFFCC"/>
                </patternFill>
              </fill>
            </x14:dxf>
          </x14:cfRule>
          <x14:cfRule type="beginsWith" priority="24" operator="beginsWith" text="4" id="{D74974FD-B7A6-4A6C-87C9-40DF1F9D1BBD}">
            <xm:f>LEFT('Customer user interface'!F4,LEN("4"))="4"</xm:f>
            <x14:dxf>
              <fill>
                <patternFill>
                  <bgColor rgb="FFFFFFCC"/>
                </patternFill>
              </fill>
            </x14:dxf>
          </x14:cfRule>
          <x14:cfRule type="beginsWith" priority="25" operator="beginsWith" text="3" id="{D1DECDA8-17FB-49F3-9B66-2948B30E23CB}">
            <xm:f>LEFT('Customer user interface'!F4,LEN("3"))="3"</xm:f>
            <x14:dxf>
              <fill>
                <patternFill>
                  <bgColor rgb="FFFFFFCC"/>
                </patternFill>
              </fill>
            </x14:dxf>
          </x14:cfRule>
          <x14:cfRule type="beginsWith" priority="26" operator="beginsWith" text="2" id="{0BDA12F0-3F4B-4F41-B804-971AE0A799F9}">
            <xm:f>LEFT('Customer user interface'!F4,LEN("2"))="2"</xm:f>
            <x14:dxf>
              <fill>
                <patternFill>
                  <fgColor theme="0"/>
                  <bgColor rgb="FFCCFFCC"/>
                </patternFill>
              </fill>
            </x14:dxf>
          </x14:cfRule>
          <x14:cfRule type="beginsWith" priority="27" operator="beginsWith" text="1" id="{54723F2F-5BB1-44B0-9C88-5E1DFC24B365}">
            <xm:f>LEFT('Customer user interface'!F4,LEN("1"))="1"</xm:f>
            <x14:dxf>
              <fill>
                <patternFill>
                  <bgColor rgb="FFCCFFCC"/>
                </patternFill>
              </fill>
            </x14:dxf>
          </x14:cfRule>
          <x14:cfRule type="beginsWith" priority="28" operator="beginsWith" text="0" id="{0F152787-204F-4559-A8ED-7DB7A5644A9F}">
            <xm:f>LEFT('Customer user interface'!F4,LEN("0"))="0"</xm:f>
            <x14:dxf>
              <fill>
                <patternFill>
                  <bgColor rgb="FFCCFFCC"/>
                </patternFill>
              </fill>
            </x14:dxf>
          </x14:cfRule>
          <xm:sqref>L4:L10 E11 H11 E4:H10</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r:uid="{00000000-0002-0000-1E00-000001000000}">
          <x14:formula1>
            <xm:f>'Priority Ratings'!$C$21:$C$27</xm:f>
          </x14:formula1>
          <xm:sqref>E4:E10</xm:sqref>
        </x14:dataValidation>
        <x14:dataValidation type="list" showInputMessage="1" showErrorMessage="1" promptTitle="Supplier" prompt="Please make a selection from the list" xr:uid="{00000000-0002-0000-1E00-000002000000}">
          <x14:formula1>
            <xm:f>'Priority Ratings'!$I$21:$I$23</xm:f>
          </x14:formula1>
          <xm:sqref>I4:I11</xm:sqref>
        </x14:dataValidation>
      </x14:dataValidations>
    </ext>
  </extLst>
</worksheet>
</file>

<file path=xl/worksheets/sheet3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dimension ref="A1:L14"/>
  <sheetViews>
    <sheetView topLeftCell="E1" workbookViewId="0">
      <selection activeCell="L7" sqref="L7"/>
    </sheetView>
  </sheetViews>
  <sheetFormatPr defaultRowHeight="14.5" x14ac:dyDescent="0.35"/>
  <cols>
    <col min="1" max="1" width="11" customWidth="1"/>
    <col min="2" max="2" width="10" customWidth="1"/>
    <col min="3" max="3" width="52.81640625" customWidth="1"/>
    <col min="4" max="4" width="55.453125" style="346" customWidth="1"/>
    <col min="5" max="5" width="17.453125" style="321" customWidth="1"/>
    <col min="6" max="6" width="11.26953125" style="321" customWidth="1"/>
    <col min="7" max="7" width="14.26953125" style="321" customWidth="1"/>
    <col min="8" max="8" width="38.54296875" style="321" customWidth="1"/>
    <col min="9" max="9" width="17" style="321" customWidth="1"/>
    <col min="10" max="10" width="23.7265625" style="302" customWidth="1"/>
    <col min="11" max="11" width="16.453125" style="302" customWidth="1"/>
    <col min="12" max="12" width="19.54296875" style="321" customWidth="1"/>
  </cols>
  <sheetData>
    <row r="1" spans="1:12" ht="20.5" thickBot="1" x14ac:dyDescent="0.4">
      <c r="A1" s="298" t="s">
        <v>993</v>
      </c>
      <c r="D1" s="335"/>
      <c r="E1" s="336"/>
      <c r="F1" s="336"/>
      <c r="G1" s="336"/>
      <c r="H1" s="336"/>
      <c r="I1" s="336"/>
      <c r="L1" s="336"/>
    </row>
    <row r="2" spans="1:12" ht="20.5" thickBot="1" x14ac:dyDescent="0.4">
      <c r="A2" s="298"/>
      <c r="D2" s="335"/>
      <c r="E2" s="739" t="s">
        <v>1693</v>
      </c>
      <c r="F2" s="740"/>
      <c r="G2" s="740"/>
      <c r="H2" s="741"/>
      <c r="I2" s="784" t="s">
        <v>1692</v>
      </c>
      <c r="J2" s="785"/>
      <c r="K2" s="786"/>
      <c r="L2" s="336"/>
    </row>
    <row r="3" spans="1:12" ht="51.5" thickBot="1" x14ac:dyDescent="0.4">
      <c r="A3" s="375" t="s">
        <v>308</v>
      </c>
      <c r="B3" s="377" t="s">
        <v>586</v>
      </c>
      <c r="C3" s="378" t="s">
        <v>310</v>
      </c>
      <c r="D3" s="389" t="s">
        <v>312</v>
      </c>
      <c r="E3" s="532" t="s">
        <v>42</v>
      </c>
      <c r="F3" s="532" t="s">
        <v>43</v>
      </c>
      <c r="G3" s="532" t="s">
        <v>44</v>
      </c>
      <c r="H3" s="533" t="s">
        <v>45</v>
      </c>
      <c r="I3" s="579" t="s">
        <v>1688</v>
      </c>
      <c r="J3" s="308" t="s">
        <v>306</v>
      </c>
      <c r="K3" s="308" t="s">
        <v>587</v>
      </c>
      <c r="L3" s="533" t="s">
        <v>47</v>
      </c>
    </row>
    <row r="4" spans="1:12" ht="55.5" customHeight="1" x14ac:dyDescent="0.35">
      <c r="A4" s="787" t="s">
        <v>993</v>
      </c>
      <c r="B4" s="386" t="s">
        <v>994</v>
      </c>
      <c r="C4" s="327" t="s">
        <v>995</v>
      </c>
      <c r="D4" s="327" t="s">
        <v>996</v>
      </c>
      <c r="E4" s="591" t="s">
        <v>61</v>
      </c>
      <c r="F4" s="470">
        <f>IF(E4='Priority Ratings'!$C$21,'Priority Ratings'!$B$21,IF(E4='Priority Ratings'!$C$22,'Priority Ratings'!$B$22,IF(E4='Priority Ratings'!$C$23,'Priority Ratings'!$B$23,IF(E4='Priority Ratings'!$C$24,'Priority Ratings'!$B$24,IF(E4='Priority Ratings'!$C$25,'Priority Ratings'!$B$25,IF(E4='Priority Ratings'!$C$26,'Priority Ratings'!$B$26,IF(E4='Priority Ratings'!$C$27,'Priority Ratings'!$B$27,"No Rating")))))))</f>
        <v>5</v>
      </c>
      <c r="G4" s="471">
        <f>F4/F$7</f>
        <v>0.33333333333333331</v>
      </c>
      <c r="H4" s="577" t="s">
        <v>64</v>
      </c>
      <c r="I4" s="578">
        <v>0</v>
      </c>
      <c r="J4" s="431"/>
      <c r="K4" s="474"/>
      <c r="L4" s="641">
        <f>I4*G4</f>
        <v>0</v>
      </c>
    </row>
    <row r="5" spans="1:12" ht="48" customHeight="1" x14ac:dyDescent="0.35">
      <c r="A5" s="788"/>
      <c r="B5" s="315" t="s">
        <v>997</v>
      </c>
      <c r="C5" s="328" t="s">
        <v>998</v>
      </c>
      <c r="D5" s="328" t="s">
        <v>999</v>
      </c>
      <c r="E5" s="476" t="s">
        <v>61</v>
      </c>
      <c r="F5" s="429">
        <f>IF(E5='Priority Ratings'!$C$21,'Priority Ratings'!$B$21,IF(E5='Priority Ratings'!$C$22,'Priority Ratings'!$B$22,IF(E5='Priority Ratings'!$C$23,'Priority Ratings'!$B$23,IF(E5='Priority Ratings'!$C$24,'Priority Ratings'!$B$24,IF(E5='Priority Ratings'!$C$25,'Priority Ratings'!$B$25,IF(E5='Priority Ratings'!$C$26,'Priority Ratings'!$B$26,IF(E5='Priority Ratings'!$C$27,'Priority Ratings'!$B$27,"No Rating")))))))</f>
        <v>5</v>
      </c>
      <c r="G5" s="471">
        <f t="shared" ref="G5:G6" si="0">F5/F$7</f>
        <v>0.33333333333333331</v>
      </c>
      <c r="H5" s="574" t="s">
        <v>56</v>
      </c>
      <c r="I5" s="572">
        <v>0</v>
      </c>
      <c r="J5" s="433"/>
      <c r="K5" s="461"/>
      <c r="L5" s="524">
        <f t="shared" ref="L5:L6" si="1">I5*G5</f>
        <v>0</v>
      </c>
    </row>
    <row r="6" spans="1:12" ht="44.25" customHeight="1" thickBot="1" x14ac:dyDescent="0.4">
      <c r="A6" s="789"/>
      <c r="B6" s="316" t="s">
        <v>1000</v>
      </c>
      <c r="C6" s="329" t="s">
        <v>1001</v>
      </c>
      <c r="D6" s="419" t="s">
        <v>1002</v>
      </c>
      <c r="E6" s="499" t="s">
        <v>61</v>
      </c>
      <c r="F6" s="490">
        <f>IF(E6='Priority Ratings'!$C$21,'Priority Ratings'!$B$21,IF(E6='Priority Ratings'!$C$22,'Priority Ratings'!$B$22,IF(E6='Priority Ratings'!$C$23,'Priority Ratings'!$B$23,IF(E6='Priority Ratings'!$C$24,'Priority Ratings'!$B$24,IF(E6='Priority Ratings'!$C$25,'Priority Ratings'!$B$25,IF(E6='Priority Ratings'!$C$26,'Priority Ratings'!$B$26,IF(E6='Priority Ratings'!$C$27,'Priority Ratings'!$B$27,"No Rating")))))))</f>
        <v>5</v>
      </c>
      <c r="G6" s="471">
        <f t="shared" si="0"/>
        <v>0.33333333333333331</v>
      </c>
      <c r="H6" s="575" t="s">
        <v>56</v>
      </c>
      <c r="I6" s="573">
        <v>0</v>
      </c>
      <c r="J6" s="435"/>
      <c r="K6" s="493"/>
      <c r="L6" s="536">
        <f t="shared" si="1"/>
        <v>0</v>
      </c>
    </row>
    <row r="7" spans="1:12" ht="23.25" customHeight="1" thickBot="1" x14ac:dyDescent="0.4">
      <c r="A7" s="580"/>
      <c r="B7" s="581"/>
      <c r="C7" s="581"/>
      <c r="D7" s="581"/>
      <c r="E7" s="549"/>
      <c r="F7" s="505">
        <f>SUM(F4:F6)</f>
        <v>15</v>
      </c>
      <c r="G7" s="495">
        <f>SUM(G4:G6)</f>
        <v>1</v>
      </c>
      <c r="H7" s="560"/>
      <c r="I7" s="569"/>
      <c r="J7" s="562"/>
      <c r="K7" s="505" t="s">
        <v>21</v>
      </c>
      <c r="L7" s="478">
        <f>SUM(L4:L6)</f>
        <v>0</v>
      </c>
    </row>
    <row r="10" spans="1:12" x14ac:dyDescent="0.35">
      <c r="D10" s="347"/>
    </row>
    <row r="14" spans="1:12" x14ac:dyDescent="0.35">
      <c r="D14" s="347"/>
    </row>
  </sheetData>
  <mergeCells count="3">
    <mergeCell ref="A4:A6"/>
    <mergeCell ref="E2:H2"/>
    <mergeCell ref="I2:K2"/>
  </mergeCells>
  <conditionalFormatting sqref="D3">
    <cfRule type="containsText" dxfId="314" priority="29" operator="containsText" text="6">
      <formula>NOT(ISERROR(SEARCH("6",D3)))</formula>
    </cfRule>
    <cfRule type="containsText" dxfId="313" priority="30" operator="containsText" text="5">
      <formula>NOT(ISERROR(SEARCH("5",D3)))</formula>
    </cfRule>
    <cfRule type="containsText" dxfId="312" priority="31" operator="containsText" text="4">
      <formula>NOT(ISERROR(SEARCH("4",D3)))</formula>
    </cfRule>
    <cfRule type="containsText" dxfId="311" priority="32" operator="containsText" text="3">
      <formula>NOT(ISERROR(SEARCH("3",D3)))</formula>
    </cfRule>
    <cfRule type="containsText" dxfId="310" priority="33" operator="containsText" text="2">
      <formula>NOT(ISERROR(SEARCH("2",D3)))</formula>
    </cfRule>
    <cfRule type="containsText" dxfId="309" priority="34" operator="containsText" text="1">
      <formula>NOT(ISERROR(SEARCH("1",D3)))</formula>
    </cfRule>
    <cfRule type="containsText" dxfId="308" priority="35" operator="containsText" text="0">
      <formula>NOT(ISERROR(SEARCH("0",D3)))</formula>
    </cfRule>
  </conditionalFormatting>
  <dataValidations count="1">
    <dataValidation allowBlank="1" showInputMessage="1" showErrorMessage="1" promptTitle="Supplier Evidence" prompt="If the answer is fully comply or partially comply , then provide the actual document name(section, paragraph, page) /evidence and hyperlink to this column as proof" sqref="J4:J7" xr:uid="{00000000-0002-0000-1F00-000000000000}"/>
  </dataValidations>
  <pageMargins left="0.7" right="0.7" top="0.75" bottom="0.75" header="0.3" footer="0.3"/>
  <legacyDrawing r:id="rId1"/>
  <extLst>
    <ext xmlns:x14="http://schemas.microsoft.com/office/spreadsheetml/2009/9/main" uri="{78C0D931-6437-407d-A8EE-F0AAD7539E65}">
      <x14:conditionalFormattings>
        <x14:conditionalFormatting xmlns:xm="http://schemas.microsoft.com/office/excel/2006/main">
          <x14:cfRule type="beginsWith" priority="211" operator="beginsWith" text="6" id="{A67C11CF-1219-41D0-A1FB-900A0D8430B2}">
            <xm:f>LEFT('Customer user interface'!G4,LEN("6"))="6"</xm:f>
            <x14:dxf>
              <fill>
                <patternFill>
                  <bgColor rgb="FFFFCCCC"/>
                </patternFill>
              </fill>
            </x14:dxf>
          </x14:cfRule>
          <x14:cfRule type="beginsWith" priority="212" operator="beginsWith" text="5" id="{CD6AFA7E-3A78-4B3E-B54F-61C039D97603}">
            <xm:f>LEFT('Customer user interface'!G4,LEN("5"))="5"</xm:f>
            <x14:dxf>
              <fill>
                <patternFill>
                  <bgColor rgb="FFFFFFCC"/>
                </patternFill>
              </fill>
            </x14:dxf>
          </x14:cfRule>
          <x14:cfRule type="beginsWith" priority="213" operator="beginsWith" text="4" id="{2D4D3ACB-E1A9-4588-AAE6-5C6C5EF2EE9F}">
            <xm:f>LEFT('Customer user interface'!G4,LEN("4"))="4"</xm:f>
            <x14:dxf>
              <fill>
                <patternFill>
                  <bgColor rgb="FFFFFFCC"/>
                </patternFill>
              </fill>
            </x14:dxf>
          </x14:cfRule>
          <x14:cfRule type="beginsWith" priority="214" operator="beginsWith" text="3" id="{8AED99AE-917A-4825-B9C8-80DAB6F84419}">
            <xm:f>LEFT('Customer user interface'!G4,LEN("3"))="3"</xm:f>
            <x14:dxf>
              <fill>
                <patternFill>
                  <bgColor rgb="FFFFFFCC"/>
                </patternFill>
              </fill>
            </x14:dxf>
          </x14:cfRule>
          <x14:cfRule type="beginsWith" priority="215" operator="beginsWith" text="2" id="{0DB4E584-1226-4CE9-BE93-B846D5A5FCC0}">
            <xm:f>LEFT('Customer user interface'!G4,LEN("2"))="2"</xm:f>
            <x14:dxf>
              <fill>
                <patternFill>
                  <fgColor theme="0"/>
                  <bgColor rgb="FFCCFFCC"/>
                </patternFill>
              </fill>
            </x14:dxf>
          </x14:cfRule>
          <x14:cfRule type="beginsWith" priority="216" operator="beginsWith" text="1" id="{4A9A0189-79A3-41AB-BAA5-EF84B115F2F1}">
            <xm:f>LEFT('Customer user interface'!G4,LEN("1"))="1"</xm:f>
            <x14:dxf>
              <fill>
                <patternFill>
                  <bgColor rgb="FFCCFFCC"/>
                </patternFill>
              </fill>
            </x14:dxf>
          </x14:cfRule>
          <x14:cfRule type="beginsWith" priority="217" operator="beginsWith" text="0" id="{3A2A097C-7E5D-4234-AA17-88A250FFF129}">
            <xm:f>LEFT('Customer user interface'!G4,LEN("0"))="0"</xm:f>
            <x14:dxf>
              <fill>
                <patternFill>
                  <bgColor rgb="FFCCFFCC"/>
                </patternFill>
              </fill>
            </x14:dxf>
          </x14:cfRule>
          <xm:sqref>L4:L6 E7 E4:F6 H4:H7</xm:sqref>
        </x14:conditionalFormatting>
        <x14:conditionalFormatting xmlns:xm="http://schemas.microsoft.com/office/excel/2006/main">
          <x14:cfRule type="beginsWith" priority="8" operator="beginsWith" text="6" id="{DB0F443B-F509-4918-85F3-6B19D5643DCC}">
            <xm:f>LEFT('Customer user interface'!H4,LEN("6"))="6"</xm:f>
            <x14:dxf>
              <fill>
                <patternFill>
                  <bgColor rgb="FFFFCCCC"/>
                </patternFill>
              </fill>
            </x14:dxf>
          </x14:cfRule>
          <x14:cfRule type="beginsWith" priority="9" operator="beginsWith" text="5" id="{B6744F2A-CE77-4B93-8AFA-D31974569BED}">
            <xm:f>LEFT('Customer user interface'!H4,LEN("5"))="5"</xm:f>
            <x14:dxf>
              <fill>
                <patternFill>
                  <bgColor rgb="FFFFFFCC"/>
                </patternFill>
              </fill>
            </x14:dxf>
          </x14:cfRule>
          <x14:cfRule type="beginsWith" priority="10" operator="beginsWith" text="4" id="{1944103E-0220-407C-8C4F-F218A8C5FDAF}">
            <xm:f>LEFT('Customer user interface'!H4,LEN("4"))="4"</xm:f>
            <x14:dxf>
              <fill>
                <patternFill>
                  <bgColor rgb="FFFFFFCC"/>
                </patternFill>
              </fill>
            </x14:dxf>
          </x14:cfRule>
          <x14:cfRule type="beginsWith" priority="11" operator="beginsWith" text="3" id="{6EC86836-C002-4885-827F-582A92EFA634}">
            <xm:f>LEFT('Customer user interface'!H4,LEN("3"))="3"</xm:f>
            <x14:dxf>
              <fill>
                <patternFill>
                  <bgColor rgb="FFFFFFCC"/>
                </patternFill>
              </fill>
            </x14:dxf>
          </x14:cfRule>
          <x14:cfRule type="beginsWith" priority="12" operator="beginsWith" text="2" id="{D1D5BA3E-10D4-452B-A6CC-69C6331B233B}">
            <xm:f>LEFT('Customer user interface'!H4,LEN("2"))="2"</xm:f>
            <x14:dxf>
              <fill>
                <patternFill>
                  <fgColor theme="0"/>
                  <bgColor rgb="FFCCFFCC"/>
                </patternFill>
              </fill>
            </x14:dxf>
          </x14:cfRule>
          <x14:cfRule type="beginsWith" priority="13" operator="beginsWith" text="1" id="{6FB2C481-52B6-496D-AB92-B52EC7E7B8CC}">
            <xm:f>LEFT('Customer user interface'!H4,LEN("1"))="1"</xm:f>
            <x14:dxf>
              <fill>
                <patternFill>
                  <bgColor rgb="FFCCFFCC"/>
                </patternFill>
              </fill>
            </x14:dxf>
          </x14:cfRule>
          <x14:cfRule type="beginsWith" priority="14" operator="beginsWith" text="0" id="{4512367D-5594-4AA5-BB8D-A8F41A226E50}">
            <xm:f>LEFT('Customer user interface'!H4,LEN("0"))="0"</xm:f>
            <x14:dxf>
              <fill>
                <patternFill>
                  <bgColor rgb="FFCCFFCC"/>
                </patternFill>
              </fill>
            </x14:dxf>
          </x14:cfRule>
          <xm:sqref>G4:G6</xm:sqref>
        </x14:conditionalFormatting>
      </x14:conditionalFormattings>
    </ext>
    <ext xmlns:x14="http://schemas.microsoft.com/office/spreadsheetml/2009/9/main" uri="{CCE6A557-97BC-4b89-ADB6-D9C93CAAB3DF}">
      <x14:dataValidations xmlns:xm="http://schemas.microsoft.com/office/excel/2006/main" count="2">
        <x14:dataValidation type="list" showInputMessage="1" showErrorMessage="1" promptTitle="Supplier" prompt="Please make a selection from the list" xr:uid="{00000000-0002-0000-1F00-000001000000}">
          <x14:formula1>
            <xm:f>'Priority Ratings'!$I$21:$I$23</xm:f>
          </x14:formula1>
          <xm:sqref>I4:I7</xm:sqref>
        </x14:dataValidation>
        <x14:dataValidation type="list" allowBlank="1" showInputMessage="1" showErrorMessage="1" xr:uid="{00000000-0002-0000-1F00-000002000000}">
          <x14:formula1>
            <xm:f>'Priority Ratings'!$C$21:$C$27</xm:f>
          </x14:formula1>
          <xm:sqref>E4:E6</xm:sqref>
        </x14:dataValidation>
      </x14:dataValidations>
    </ext>
  </extLst>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dimension ref="A1:L38"/>
  <sheetViews>
    <sheetView topLeftCell="E13" workbookViewId="0">
      <selection activeCell="F11" sqref="F11"/>
    </sheetView>
  </sheetViews>
  <sheetFormatPr defaultRowHeight="14.5" x14ac:dyDescent="0.35"/>
  <cols>
    <col min="1" max="1" width="11.1796875" customWidth="1"/>
    <col min="2" max="2" width="9.81640625" customWidth="1"/>
    <col min="3" max="3" width="64.7265625" customWidth="1"/>
    <col min="4" max="4" width="65.81640625" style="346" customWidth="1"/>
    <col min="5" max="5" width="17.453125" style="321" customWidth="1"/>
    <col min="6" max="6" width="11.26953125" style="321" customWidth="1"/>
    <col min="7" max="7" width="14.26953125" style="321" customWidth="1"/>
    <col min="8" max="8" width="38.54296875" style="321" customWidth="1"/>
    <col min="9" max="9" width="17" style="321" customWidth="1"/>
    <col min="10" max="10" width="23.7265625" style="302" customWidth="1"/>
    <col min="11" max="11" width="16.453125" style="302" customWidth="1"/>
    <col min="12" max="12" width="19.54296875" style="321" customWidth="1"/>
  </cols>
  <sheetData>
    <row r="1" spans="1:12" ht="20.5" thickBot="1" x14ac:dyDescent="0.4">
      <c r="A1" s="298" t="s">
        <v>1003</v>
      </c>
      <c r="D1" s="335"/>
      <c r="E1" s="336"/>
      <c r="F1" s="336"/>
      <c r="G1" s="336"/>
      <c r="H1" s="336"/>
      <c r="I1" s="336"/>
      <c r="L1" s="336"/>
    </row>
    <row r="2" spans="1:12" ht="20.5" thickBot="1" x14ac:dyDescent="0.4">
      <c r="A2" s="298"/>
      <c r="D2" s="335"/>
      <c r="E2" s="739" t="s">
        <v>1693</v>
      </c>
      <c r="F2" s="740"/>
      <c r="G2" s="740"/>
      <c r="H2" s="741"/>
      <c r="I2" s="784" t="s">
        <v>1692</v>
      </c>
      <c r="J2" s="785"/>
      <c r="K2" s="786"/>
      <c r="L2" s="336"/>
    </row>
    <row r="3" spans="1:12" ht="59.25" customHeight="1" thickBot="1" x14ac:dyDescent="0.4">
      <c r="A3" s="375" t="s">
        <v>308</v>
      </c>
      <c r="B3" s="348" t="s">
        <v>586</v>
      </c>
      <c r="C3" s="348" t="s">
        <v>310</v>
      </c>
      <c r="D3" s="307" t="s">
        <v>312</v>
      </c>
      <c r="E3" s="528" t="s">
        <v>42</v>
      </c>
      <c r="F3" s="528" t="s">
        <v>43</v>
      </c>
      <c r="G3" s="528" t="s">
        <v>44</v>
      </c>
      <c r="H3" s="528" t="s">
        <v>45</v>
      </c>
      <c r="I3" s="450" t="s">
        <v>1688</v>
      </c>
      <c r="J3" s="450" t="s">
        <v>306</v>
      </c>
      <c r="K3" s="450" t="s">
        <v>587</v>
      </c>
      <c r="L3" s="529" t="s">
        <v>47</v>
      </c>
    </row>
    <row r="4" spans="1:12" ht="50" x14ac:dyDescent="0.35">
      <c r="A4" s="769" t="s">
        <v>1003</v>
      </c>
      <c r="B4" s="374" t="s">
        <v>1004</v>
      </c>
      <c r="C4" s="351" t="s">
        <v>1005</v>
      </c>
      <c r="D4" s="311" t="s">
        <v>1006</v>
      </c>
      <c r="E4" s="525" t="s">
        <v>61</v>
      </c>
      <c r="F4" s="475">
        <f>IF(E4='Priority Ratings'!$C$21,'Priority Ratings'!$B$21,IF(E4='Priority Ratings'!$C$22,'Priority Ratings'!$B$22,IF(E4='Priority Ratings'!$C$23,'Priority Ratings'!$B$23,IF(E4='Priority Ratings'!$C$24,'Priority Ratings'!$B$24,IF(E4='Priority Ratings'!$C$25,'Priority Ratings'!$B$25,IF(E4='Priority Ratings'!$C$26,'Priority Ratings'!$B$26,IF(E4='Priority Ratings'!$C$27,'Priority Ratings'!$B$27,"No Rating")))))))</f>
        <v>5</v>
      </c>
      <c r="G4" s="465">
        <f>F4/F$11</f>
        <v>0.16666666666666666</v>
      </c>
      <c r="H4" s="466" t="s">
        <v>64</v>
      </c>
      <c r="I4" s="468">
        <v>0</v>
      </c>
      <c r="J4" s="433"/>
      <c r="K4" s="461"/>
      <c r="L4" s="524">
        <f>I4*G4</f>
        <v>0</v>
      </c>
    </row>
    <row r="5" spans="1:12" ht="37.5" x14ac:dyDescent="0.35">
      <c r="A5" s="749"/>
      <c r="B5" s="340" t="s">
        <v>1007</v>
      </c>
      <c r="C5" s="328" t="s">
        <v>1008</v>
      </c>
      <c r="D5" s="315" t="s">
        <v>1009</v>
      </c>
      <c r="E5" s="525" t="s">
        <v>55</v>
      </c>
      <c r="F5" s="475">
        <f>IF(E5='Priority Ratings'!$C$21,'Priority Ratings'!$B$21,IF(E5='Priority Ratings'!$C$22,'Priority Ratings'!$B$22,IF(E5='Priority Ratings'!$C$23,'Priority Ratings'!$B$23,IF(E5='Priority Ratings'!$C$24,'Priority Ratings'!$B$24,IF(E5='Priority Ratings'!$C$25,'Priority Ratings'!$B$25,IF(E5='Priority Ratings'!$C$26,'Priority Ratings'!$B$26,IF(E5='Priority Ratings'!$C$27,'Priority Ratings'!$B$27,"No Rating")))))))</f>
        <v>4</v>
      </c>
      <c r="G5" s="465">
        <f>F5/F$11</f>
        <v>0.13333333333333333</v>
      </c>
      <c r="H5" s="466" t="s">
        <v>56</v>
      </c>
      <c r="I5" s="468">
        <v>0</v>
      </c>
      <c r="J5" s="433"/>
      <c r="K5" s="461"/>
      <c r="L5" s="524">
        <f t="shared" ref="L5:L10" si="0">I5*G5</f>
        <v>0</v>
      </c>
    </row>
    <row r="6" spans="1:12" ht="24" customHeight="1" x14ac:dyDescent="0.35">
      <c r="A6" s="749"/>
      <c r="B6" s="340" t="s">
        <v>1010</v>
      </c>
      <c r="C6" s="328" t="s">
        <v>1011</v>
      </c>
      <c r="D6" s="315" t="s">
        <v>1012</v>
      </c>
      <c r="E6" s="525" t="s">
        <v>61</v>
      </c>
      <c r="F6" s="475">
        <f>IF(E6='Priority Ratings'!$C$21,'Priority Ratings'!$B$21,IF(E6='Priority Ratings'!$C$22,'Priority Ratings'!$B$22,IF(E6='Priority Ratings'!$C$23,'Priority Ratings'!$B$23,IF(E6='Priority Ratings'!$C$24,'Priority Ratings'!$B$24,IF(E6='Priority Ratings'!$C$25,'Priority Ratings'!$B$25,IF(E6='Priority Ratings'!$C$26,'Priority Ratings'!$B$26,IF(E6='Priority Ratings'!$C$27,'Priority Ratings'!$B$27,"No Rating")))))))</f>
        <v>5</v>
      </c>
      <c r="G6" s="465">
        <f>F6/F$11</f>
        <v>0.16666666666666666</v>
      </c>
      <c r="H6" s="466" t="s">
        <v>56</v>
      </c>
      <c r="I6" s="468">
        <v>0</v>
      </c>
      <c r="J6" s="433"/>
      <c r="K6" s="461"/>
      <c r="L6" s="524">
        <f t="shared" si="0"/>
        <v>0</v>
      </c>
    </row>
    <row r="7" spans="1:12" ht="37.5" x14ac:dyDescent="0.35">
      <c r="A7" s="749"/>
      <c r="B7" s="340" t="s">
        <v>1013</v>
      </c>
      <c r="C7" s="328" t="s">
        <v>1014</v>
      </c>
      <c r="D7" s="315" t="s">
        <v>1015</v>
      </c>
      <c r="E7" s="525" t="s">
        <v>55</v>
      </c>
      <c r="F7" s="475">
        <f>IF(E7='Priority Ratings'!$C$21,'Priority Ratings'!$B$21,IF(E7='Priority Ratings'!$C$22,'Priority Ratings'!$B$22,IF(E7='Priority Ratings'!$C$23,'Priority Ratings'!$B$23,IF(E7='Priority Ratings'!$C$24,'Priority Ratings'!$B$24,IF(E7='Priority Ratings'!$C$25,'Priority Ratings'!$B$25,IF(E7='Priority Ratings'!$C$26,'Priority Ratings'!$B$26,IF(E7='Priority Ratings'!$C$27,'Priority Ratings'!$B$27,"No Rating")))))))</f>
        <v>4</v>
      </c>
      <c r="G7" s="465">
        <f t="shared" ref="G7:G10" si="1">F7/F$11</f>
        <v>0.13333333333333333</v>
      </c>
      <c r="H7" s="466" t="s">
        <v>56</v>
      </c>
      <c r="I7" s="468">
        <v>0</v>
      </c>
      <c r="J7" s="433"/>
      <c r="K7" s="509"/>
      <c r="L7" s="524">
        <f t="shared" si="0"/>
        <v>0</v>
      </c>
    </row>
    <row r="8" spans="1:12" ht="37.5" x14ac:dyDescent="0.35">
      <c r="A8" s="749"/>
      <c r="B8" s="340" t="s">
        <v>1016</v>
      </c>
      <c r="C8" s="328" t="s">
        <v>1017</v>
      </c>
      <c r="D8" s="315" t="s">
        <v>1018</v>
      </c>
      <c r="E8" s="525" t="s">
        <v>55</v>
      </c>
      <c r="F8" s="475">
        <f>IF(E8='Priority Ratings'!$C$21,'Priority Ratings'!$B$21,IF(E8='Priority Ratings'!$C$22,'Priority Ratings'!$B$22,IF(E8='Priority Ratings'!$C$23,'Priority Ratings'!$B$23,IF(E8='Priority Ratings'!$C$24,'Priority Ratings'!$B$24,IF(E8='Priority Ratings'!$C$25,'Priority Ratings'!$B$25,IF(E8='Priority Ratings'!$C$26,'Priority Ratings'!$B$26,IF(E8='Priority Ratings'!$C$27,'Priority Ratings'!$B$27,"No Rating")))))))</f>
        <v>4</v>
      </c>
      <c r="G8" s="465">
        <f t="shared" si="1"/>
        <v>0.13333333333333333</v>
      </c>
      <c r="H8" s="466" t="s">
        <v>56</v>
      </c>
      <c r="I8" s="468">
        <v>0</v>
      </c>
      <c r="J8" s="509"/>
      <c r="K8" s="509"/>
      <c r="L8" s="524">
        <f t="shared" si="0"/>
        <v>0</v>
      </c>
    </row>
    <row r="9" spans="1:12" ht="37.5" x14ac:dyDescent="0.35">
      <c r="A9" s="749"/>
      <c r="B9" s="340" t="s">
        <v>1019</v>
      </c>
      <c r="C9" s="328" t="s">
        <v>1020</v>
      </c>
      <c r="D9" s="315" t="s">
        <v>1021</v>
      </c>
      <c r="E9" s="525" t="s">
        <v>55</v>
      </c>
      <c r="F9" s="475">
        <f>IF(E9='Priority Ratings'!$C$21,'Priority Ratings'!$B$21,IF(E9='Priority Ratings'!$C$22,'Priority Ratings'!$B$22,IF(E9='Priority Ratings'!$C$23,'Priority Ratings'!$B$23,IF(E9='Priority Ratings'!$C$24,'Priority Ratings'!$B$24,IF(E9='Priority Ratings'!$C$25,'Priority Ratings'!$B$25,IF(E9='Priority Ratings'!$C$26,'Priority Ratings'!$B$26,IF(E9='Priority Ratings'!$C$27,'Priority Ratings'!$B$27,"No Rating")))))))</f>
        <v>4</v>
      </c>
      <c r="G9" s="465">
        <f t="shared" si="1"/>
        <v>0.13333333333333333</v>
      </c>
      <c r="H9" s="466" t="s">
        <v>56</v>
      </c>
      <c r="I9" s="468">
        <v>0</v>
      </c>
      <c r="J9" s="509"/>
      <c r="K9" s="509"/>
      <c r="L9" s="524">
        <f t="shared" si="0"/>
        <v>0</v>
      </c>
    </row>
    <row r="10" spans="1:12" ht="38" thickBot="1" x14ac:dyDescent="0.4">
      <c r="A10" s="750"/>
      <c r="B10" s="343" t="s">
        <v>1022</v>
      </c>
      <c r="C10" s="329" t="s">
        <v>1023</v>
      </c>
      <c r="D10" s="316" t="s">
        <v>1024</v>
      </c>
      <c r="E10" s="545" t="s">
        <v>55</v>
      </c>
      <c r="F10" s="500">
        <f>IF(E10='Priority Ratings'!$C$21,'Priority Ratings'!$B$21,IF(E10='Priority Ratings'!$C$22,'Priority Ratings'!$B$22,IF(E10='Priority Ratings'!$C$23,'Priority Ratings'!$B$23,IF(E10='Priority Ratings'!$C$24,'Priority Ratings'!$B$24,IF(E10='Priority Ratings'!$C$25,'Priority Ratings'!$B$25,IF(E10='Priority Ratings'!$C$26,'Priority Ratings'!$B$26,IF(E10='Priority Ratings'!$C$27,'Priority Ratings'!$B$27,"No Rating")))))))</f>
        <v>4</v>
      </c>
      <c r="G10" s="501">
        <f t="shared" si="1"/>
        <v>0.13333333333333333</v>
      </c>
      <c r="H10" s="535" t="s">
        <v>56</v>
      </c>
      <c r="I10" s="558">
        <v>0</v>
      </c>
      <c r="J10" s="513"/>
      <c r="K10" s="513"/>
      <c r="L10" s="536">
        <f t="shared" si="0"/>
        <v>0</v>
      </c>
    </row>
    <row r="11" spans="1:12" s="392" customFormat="1" ht="15" thickBot="1" x14ac:dyDescent="0.4">
      <c r="B11" s="393"/>
      <c r="C11" s="393"/>
      <c r="D11" s="384"/>
      <c r="E11" s="321"/>
      <c r="F11" s="504">
        <f>SUM(F4:F10)</f>
        <v>30</v>
      </c>
      <c r="G11" s="478">
        <f>SUM(G4:G10)</f>
        <v>0.99999999999999989</v>
      </c>
      <c r="H11" s="321"/>
      <c r="I11" s="321"/>
      <c r="J11" s="302"/>
      <c r="K11" s="504" t="s">
        <v>21</v>
      </c>
      <c r="L11" s="478">
        <f>SUM(L4:L10)</f>
        <v>0</v>
      </c>
    </row>
    <row r="12" spans="1:12" s="392" customFormat="1" x14ac:dyDescent="0.35">
      <c r="B12" s="393"/>
      <c r="C12" s="394"/>
      <c r="D12" s="384"/>
      <c r="E12" s="321"/>
      <c r="F12" s="321"/>
      <c r="G12" s="321"/>
      <c r="H12" s="321"/>
      <c r="I12" s="321"/>
      <c r="J12" s="302"/>
      <c r="K12" s="302"/>
      <c r="L12" s="321"/>
    </row>
    <row r="34" spans="4:4" x14ac:dyDescent="0.35">
      <c r="D34" s="347"/>
    </row>
    <row r="38" spans="4:4" x14ac:dyDescent="0.35">
      <c r="D38" s="347"/>
    </row>
  </sheetData>
  <mergeCells count="3">
    <mergeCell ref="A4:A10"/>
    <mergeCell ref="E2:H2"/>
    <mergeCell ref="I2:K2"/>
  </mergeCells>
  <conditionalFormatting sqref="D3">
    <cfRule type="containsText" dxfId="293" priority="22" operator="containsText" text="6">
      <formula>NOT(ISERROR(SEARCH("6",D3)))</formula>
    </cfRule>
    <cfRule type="containsText" dxfId="292" priority="23" operator="containsText" text="5">
      <formula>NOT(ISERROR(SEARCH("5",D3)))</formula>
    </cfRule>
    <cfRule type="containsText" dxfId="291" priority="24" operator="containsText" text="4">
      <formula>NOT(ISERROR(SEARCH("4",D3)))</formula>
    </cfRule>
    <cfRule type="containsText" dxfId="290" priority="25" operator="containsText" text="3">
      <formula>NOT(ISERROR(SEARCH("3",D3)))</formula>
    </cfRule>
    <cfRule type="containsText" dxfId="289" priority="26" operator="containsText" text="2">
      <formula>NOT(ISERROR(SEARCH("2",D3)))</formula>
    </cfRule>
    <cfRule type="containsText" dxfId="288" priority="27" operator="containsText" text="1">
      <formula>NOT(ISERROR(SEARCH("1",D3)))</formula>
    </cfRule>
    <cfRule type="containsText" dxfId="287" priority="28" operator="containsText" text="0">
      <formula>NOT(ISERROR(SEARCH("0",D3)))</formula>
    </cfRule>
  </conditionalFormatting>
  <dataValidations count="1">
    <dataValidation allowBlank="1" showInputMessage="1" showErrorMessage="1" promptTitle="Supplier Evidence" prompt="If the answer is fully comply or partially comply , then provide the actual document name(section, paragraph, page) /evidence and hyperlink to this column as proof" sqref="J4:J7" xr:uid="{00000000-0002-0000-2000-000000000000}"/>
  </dataValidations>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beginsWith" priority="8" operator="beginsWith" text="6" id="{7DCB4079-3C1E-478A-A0F7-08FFA6B86116}">
            <xm:f>LEFT('Customer user interface'!H4,LEN("6"))="6"</xm:f>
            <x14:dxf>
              <fill>
                <patternFill>
                  <bgColor rgb="FFFFCCCC"/>
                </patternFill>
              </fill>
            </x14:dxf>
          </x14:cfRule>
          <x14:cfRule type="beginsWith" priority="9" operator="beginsWith" text="5" id="{28B7FD96-8F29-46C9-BFB1-DECC61502921}">
            <xm:f>LEFT('Customer user interface'!H4,LEN("5"))="5"</xm:f>
            <x14:dxf>
              <fill>
                <patternFill>
                  <bgColor rgb="FFFFFFCC"/>
                </patternFill>
              </fill>
            </x14:dxf>
          </x14:cfRule>
          <x14:cfRule type="beginsWith" priority="10" operator="beginsWith" text="4" id="{A2855022-ABE1-497A-BDC7-588CA05E267B}">
            <xm:f>LEFT('Customer user interface'!H4,LEN("4"))="4"</xm:f>
            <x14:dxf>
              <fill>
                <patternFill>
                  <bgColor rgb="FFFFFFCC"/>
                </patternFill>
              </fill>
            </x14:dxf>
          </x14:cfRule>
          <x14:cfRule type="beginsWith" priority="11" operator="beginsWith" text="3" id="{82D89811-4B91-4222-ABB5-B37653EA43FA}">
            <xm:f>LEFT('Customer user interface'!H4,LEN("3"))="3"</xm:f>
            <x14:dxf>
              <fill>
                <patternFill>
                  <bgColor rgb="FFFFFFCC"/>
                </patternFill>
              </fill>
            </x14:dxf>
          </x14:cfRule>
          <x14:cfRule type="beginsWith" priority="12" operator="beginsWith" text="2" id="{C6D3327B-D498-4913-AD31-C136933F4E20}">
            <xm:f>LEFT('Customer user interface'!H4,LEN("2"))="2"</xm:f>
            <x14:dxf>
              <fill>
                <patternFill>
                  <fgColor theme="0"/>
                  <bgColor rgb="FFCCFFCC"/>
                </patternFill>
              </fill>
            </x14:dxf>
          </x14:cfRule>
          <x14:cfRule type="beginsWith" priority="13" operator="beginsWith" text="1" id="{CD0DBF60-C46A-474D-8AC9-1BDAE413FC4A}">
            <xm:f>LEFT('Customer user interface'!H4,LEN("1"))="1"</xm:f>
            <x14:dxf>
              <fill>
                <patternFill>
                  <bgColor rgb="FFCCFFCC"/>
                </patternFill>
              </fill>
            </x14:dxf>
          </x14:cfRule>
          <x14:cfRule type="beginsWith" priority="14" operator="beginsWith" text="0" id="{96F1D2AD-C5F7-4BE6-9256-D46D5E441196}">
            <xm:f>LEFT('Customer user interface'!H4,LEN("0"))="0"</xm:f>
            <x14:dxf>
              <fill>
                <patternFill>
                  <bgColor rgb="FFCCFFCC"/>
                </patternFill>
              </fill>
            </x14:dxf>
          </x14:cfRule>
          <xm:sqref>E4:F10 L4:L10 H4:H10</xm:sqref>
        </x14:conditionalFormatting>
        <x14:conditionalFormatting xmlns:xm="http://schemas.microsoft.com/office/excel/2006/main">
          <x14:cfRule type="beginsWith" priority="1" operator="beginsWith" text="6" id="{C08150EE-E820-4E36-A06D-D22A6F27EB3D}">
            <xm:f>LEFT('Customer user interface'!I4,LEN("6"))="6"</xm:f>
            <x14:dxf>
              <fill>
                <patternFill>
                  <bgColor rgb="FFFFCCCC"/>
                </patternFill>
              </fill>
            </x14:dxf>
          </x14:cfRule>
          <x14:cfRule type="beginsWith" priority="2" operator="beginsWith" text="5" id="{7B270985-0F89-4B82-839F-0DAC2036BC75}">
            <xm:f>LEFT('Customer user interface'!I4,LEN("5"))="5"</xm:f>
            <x14:dxf>
              <fill>
                <patternFill>
                  <bgColor rgb="FFFFFFCC"/>
                </patternFill>
              </fill>
            </x14:dxf>
          </x14:cfRule>
          <x14:cfRule type="beginsWith" priority="3" operator="beginsWith" text="4" id="{2735632D-2F09-4BD7-9E36-11777664816A}">
            <xm:f>LEFT('Customer user interface'!I4,LEN("4"))="4"</xm:f>
            <x14:dxf>
              <fill>
                <patternFill>
                  <bgColor rgb="FFFFFFCC"/>
                </patternFill>
              </fill>
            </x14:dxf>
          </x14:cfRule>
          <x14:cfRule type="beginsWith" priority="4" operator="beginsWith" text="3" id="{7E349866-9D32-4EAA-8EA3-D3A8660B7919}">
            <xm:f>LEFT('Customer user interface'!I4,LEN("3"))="3"</xm:f>
            <x14:dxf>
              <fill>
                <patternFill>
                  <bgColor rgb="FFFFFFCC"/>
                </patternFill>
              </fill>
            </x14:dxf>
          </x14:cfRule>
          <x14:cfRule type="beginsWith" priority="5" operator="beginsWith" text="2" id="{E824C4B1-E72C-420C-8207-312BA9A2BA88}">
            <xm:f>LEFT('Customer user interface'!I4,LEN("2"))="2"</xm:f>
            <x14:dxf>
              <fill>
                <patternFill>
                  <fgColor theme="0"/>
                  <bgColor rgb="FFCCFFCC"/>
                </patternFill>
              </fill>
            </x14:dxf>
          </x14:cfRule>
          <x14:cfRule type="beginsWith" priority="6" operator="beginsWith" text="1" id="{B9E6AFC2-ECF4-4F90-85CD-DE075EEEE02E}">
            <xm:f>LEFT('Customer user interface'!I4,LEN("1"))="1"</xm:f>
            <x14:dxf>
              <fill>
                <patternFill>
                  <bgColor rgb="FFCCFFCC"/>
                </patternFill>
              </fill>
            </x14:dxf>
          </x14:cfRule>
          <x14:cfRule type="beginsWith" priority="7" operator="beginsWith" text="0" id="{BF4013D0-3AF0-4E18-A89A-39180B51C7A4}">
            <xm:f>LEFT('Customer user interface'!I4,LEN("0"))="0"</xm:f>
            <x14:dxf>
              <fill>
                <patternFill>
                  <bgColor rgb="FFCCFFCC"/>
                </patternFill>
              </fill>
            </x14:dxf>
          </x14:cfRule>
          <xm:sqref>G4:G10</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r:uid="{00000000-0002-0000-2000-000001000000}">
          <x14:formula1>
            <xm:f>'Priority Ratings'!$C$21:$C$27</xm:f>
          </x14:formula1>
          <xm:sqref>E4:E10</xm:sqref>
        </x14:dataValidation>
        <x14:dataValidation type="list" showInputMessage="1" showErrorMessage="1" promptTitle="Supplier" prompt="Please make a selection from the list" xr:uid="{00000000-0002-0000-2000-000002000000}">
          <x14:formula1>
            <xm:f>'Priority Ratings'!$I$21:$I$23</xm:f>
          </x14:formula1>
          <xm:sqref>I4:I10</xm:sqref>
        </x14:dataValidation>
      </x14:dataValidations>
    </ext>
  </extLst>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dimension ref="A1:L32"/>
  <sheetViews>
    <sheetView topLeftCell="E1" workbookViewId="0">
      <selection activeCell="L4" sqref="L4:L6"/>
    </sheetView>
  </sheetViews>
  <sheetFormatPr defaultRowHeight="14.5" x14ac:dyDescent="0.35"/>
  <cols>
    <col min="1" max="1" width="11.1796875" customWidth="1"/>
    <col min="2" max="2" width="12.54296875" customWidth="1"/>
    <col min="3" max="3" width="56.81640625" customWidth="1"/>
    <col min="4" max="4" width="67.81640625" style="346" customWidth="1"/>
    <col min="5" max="5" width="17.453125" style="321" customWidth="1"/>
    <col min="6" max="6" width="11.26953125" style="321" customWidth="1"/>
    <col min="7" max="7" width="14.26953125" style="321" customWidth="1"/>
    <col min="8" max="8" width="38.54296875" style="321" customWidth="1"/>
    <col min="9" max="9" width="17" style="321" customWidth="1"/>
    <col min="10" max="10" width="23.7265625" style="302" customWidth="1"/>
    <col min="11" max="11" width="16.453125" style="302" customWidth="1"/>
    <col min="12" max="12" width="19.54296875" style="321" customWidth="1"/>
  </cols>
  <sheetData>
    <row r="1" spans="1:12" ht="20.5" thickBot="1" x14ac:dyDescent="0.4">
      <c r="A1" s="298" t="s">
        <v>1025</v>
      </c>
      <c r="D1" s="335"/>
      <c r="E1" s="336"/>
      <c r="F1" s="336"/>
      <c r="G1" s="336"/>
      <c r="H1" s="336"/>
      <c r="I1" s="336"/>
      <c r="L1" s="336"/>
    </row>
    <row r="2" spans="1:12" ht="20.5" thickBot="1" x14ac:dyDescent="0.4">
      <c r="A2" s="298"/>
      <c r="D2" s="335"/>
      <c r="E2" s="739" t="s">
        <v>1693</v>
      </c>
      <c r="F2" s="740"/>
      <c r="G2" s="740"/>
      <c r="H2" s="741"/>
      <c r="I2" s="784" t="s">
        <v>1692</v>
      </c>
      <c r="J2" s="785"/>
      <c r="K2" s="786"/>
      <c r="L2" s="336"/>
    </row>
    <row r="3" spans="1:12" ht="59.25" customHeight="1" thickBot="1" x14ac:dyDescent="0.4">
      <c r="A3" s="375" t="s">
        <v>308</v>
      </c>
      <c r="B3" s="349" t="s">
        <v>586</v>
      </c>
      <c r="C3" s="304" t="s">
        <v>310</v>
      </c>
      <c r="D3" s="308" t="s">
        <v>312</v>
      </c>
      <c r="E3" s="532" t="s">
        <v>42</v>
      </c>
      <c r="F3" s="532" t="s">
        <v>43</v>
      </c>
      <c r="G3" s="532" t="s">
        <v>44</v>
      </c>
      <c r="H3" s="532" t="s">
        <v>45</v>
      </c>
      <c r="I3" s="308" t="s">
        <v>1688</v>
      </c>
      <c r="J3" s="308" t="s">
        <v>306</v>
      </c>
      <c r="K3" s="308" t="s">
        <v>587</v>
      </c>
      <c r="L3" s="533" t="s">
        <v>47</v>
      </c>
    </row>
    <row r="4" spans="1:12" ht="63.75" customHeight="1" x14ac:dyDescent="0.35">
      <c r="A4" s="769" t="s">
        <v>1025</v>
      </c>
      <c r="B4" s="585" t="s">
        <v>1026</v>
      </c>
      <c r="C4" s="311" t="s">
        <v>1027</v>
      </c>
      <c r="D4" s="351" t="s">
        <v>1028</v>
      </c>
      <c r="E4" s="530" t="s">
        <v>61</v>
      </c>
      <c r="F4" s="531">
        <f>IF(E4='Priority Ratings'!$C$21,'Priority Ratings'!$B$21,IF(E4='Priority Ratings'!$C$22,'Priority Ratings'!$B$22,IF(E4='Priority Ratings'!$C$23,'Priority Ratings'!$B$23,IF(E4='Priority Ratings'!$C$24,'Priority Ratings'!$B$24,IF(E4='Priority Ratings'!$C$25,'Priority Ratings'!$B$25,IF(E4='Priority Ratings'!$C$26,'Priority Ratings'!$B$26,IF(E4='Priority Ratings'!$C$27,'Priority Ratings'!$B$27,"No Rating")))))))</f>
        <v>5</v>
      </c>
      <c r="G4" s="506">
        <f>F4/F$7</f>
        <v>0.35714285714285715</v>
      </c>
      <c r="H4" s="546" t="s">
        <v>64</v>
      </c>
      <c r="I4" s="473">
        <v>0</v>
      </c>
      <c r="J4" s="431"/>
      <c r="K4" s="474"/>
      <c r="L4" s="641">
        <f>I4*G4</f>
        <v>0</v>
      </c>
    </row>
    <row r="5" spans="1:12" ht="43.5" customHeight="1" x14ac:dyDescent="0.35">
      <c r="A5" s="749"/>
      <c r="B5" s="395" t="s">
        <v>1029</v>
      </c>
      <c r="C5" s="315" t="s">
        <v>1030</v>
      </c>
      <c r="D5" s="328" t="s">
        <v>1031</v>
      </c>
      <c r="E5" s="525" t="s">
        <v>55</v>
      </c>
      <c r="F5" s="475">
        <f>IF(E5='Priority Ratings'!$C$21,'Priority Ratings'!$B$21,IF(E5='Priority Ratings'!$C$22,'Priority Ratings'!$B$22,IF(E5='Priority Ratings'!$C$23,'Priority Ratings'!$B$23,IF(E5='Priority Ratings'!$C$24,'Priority Ratings'!$B$24,IF(E5='Priority Ratings'!$C$25,'Priority Ratings'!$B$25,IF(E5='Priority Ratings'!$C$26,'Priority Ratings'!$B$26,IF(E5='Priority Ratings'!$C$27,'Priority Ratings'!$B$27,"No Rating")))))))</f>
        <v>4</v>
      </c>
      <c r="G5" s="465">
        <f>F5/F$7</f>
        <v>0.2857142857142857</v>
      </c>
      <c r="H5" s="466" t="s">
        <v>56</v>
      </c>
      <c r="I5" s="468">
        <v>0</v>
      </c>
      <c r="J5" s="433"/>
      <c r="K5" s="461"/>
      <c r="L5" s="524">
        <f t="shared" ref="L5:L6" si="0">I5*G5</f>
        <v>0</v>
      </c>
    </row>
    <row r="6" spans="1:12" ht="59.25" customHeight="1" thickBot="1" x14ac:dyDescent="0.4">
      <c r="A6" s="750"/>
      <c r="B6" s="396" t="s">
        <v>1032</v>
      </c>
      <c r="C6" s="316" t="s">
        <v>1033</v>
      </c>
      <c r="D6" s="329" t="s">
        <v>1034</v>
      </c>
      <c r="E6" s="545" t="s">
        <v>61</v>
      </c>
      <c r="F6" s="500">
        <f>IF(E6='Priority Ratings'!$C$21,'Priority Ratings'!$B$21,IF(E6='Priority Ratings'!$C$22,'Priority Ratings'!$B$22,IF(E6='Priority Ratings'!$C$23,'Priority Ratings'!$B$23,IF(E6='Priority Ratings'!$C$24,'Priority Ratings'!$B$24,IF(E6='Priority Ratings'!$C$25,'Priority Ratings'!$B$25,IF(E6='Priority Ratings'!$C$26,'Priority Ratings'!$B$26,IF(E6='Priority Ratings'!$C$27,'Priority Ratings'!$B$27,"No Rating")))))))</f>
        <v>5</v>
      </c>
      <c r="G6" s="501">
        <f>F6/F$7</f>
        <v>0.35714285714285715</v>
      </c>
      <c r="H6" s="535" t="s">
        <v>56</v>
      </c>
      <c r="I6" s="558">
        <v>0</v>
      </c>
      <c r="J6" s="435"/>
      <c r="K6" s="493"/>
      <c r="L6" s="536">
        <f t="shared" si="0"/>
        <v>0</v>
      </c>
    </row>
    <row r="7" spans="1:12" ht="15" thickBot="1" x14ac:dyDescent="0.4">
      <c r="B7" s="583"/>
      <c r="E7" s="559"/>
      <c r="F7" s="505">
        <f>SUM(F4:F6)</f>
        <v>14</v>
      </c>
      <c r="G7" s="584">
        <f>SUM(G4:G6)</f>
        <v>1</v>
      </c>
      <c r="H7" s="582"/>
      <c r="I7" s="569"/>
      <c r="J7" s="562"/>
      <c r="K7" s="505" t="s">
        <v>21</v>
      </c>
      <c r="L7" s="584">
        <f>SUM(L4:L6)</f>
        <v>0</v>
      </c>
    </row>
    <row r="28" spans="4:4" x14ac:dyDescent="0.35">
      <c r="D28" s="347"/>
    </row>
    <row r="32" spans="4:4" x14ac:dyDescent="0.35">
      <c r="D32" s="347"/>
    </row>
  </sheetData>
  <mergeCells count="3">
    <mergeCell ref="A4:A6"/>
    <mergeCell ref="E2:H2"/>
    <mergeCell ref="I2:K2"/>
  </mergeCells>
  <conditionalFormatting sqref="D3">
    <cfRule type="containsText" dxfId="272" priority="22" operator="containsText" text="6">
      <formula>NOT(ISERROR(SEARCH("6",D3)))</formula>
    </cfRule>
    <cfRule type="containsText" dxfId="271" priority="23" operator="containsText" text="5">
      <formula>NOT(ISERROR(SEARCH("5",D3)))</formula>
    </cfRule>
    <cfRule type="containsText" dxfId="270" priority="24" operator="containsText" text="4">
      <formula>NOT(ISERROR(SEARCH("4",D3)))</formula>
    </cfRule>
    <cfRule type="containsText" dxfId="269" priority="25" operator="containsText" text="3">
      <formula>NOT(ISERROR(SEARCH("3",D3)))</formula>
    </cfRule>
    <cfRule type="containsText" dxfId="268" priority="26" operator="containsText" text="2">
      <formula>NOT(ISERROR(SEARCH("2",D3)))</formula>
    </cfRule>
    <cfRule type="containsText" dxfId="267" priority="27" operator="containsText" text="1">
      <formula>NOT(ISERROR(SEARCH("1",D3)))</formula>
    </cfRule>
    <cfRule type="containsText" dxfId="266" priority="28" operator="containsText" text="0">
      <formula>NOT(ISERROR(SEARCH("0",D3)))</formula>
    </cfRule>
  </conditionalFormatting>
  <dataValidations count="1">
    <dataValidation allowBlank="1" showInputMessage="1" showErrorMessage="1" promptTitle="Supplier Evidence" prompt="If the answer is fully comply or partially comply , then provide the actual document name(section, paragraph, page) /evidence and hyperlink to this column as proof" sqref="J4:J7" xr:uid="{00000000-0002-0000-2100-000000000000}"/>
  </dataValidations>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beginsWith" priority="8" operator="beginsWith" text="6" id="{79A15E43-D0FC-45E8-AA6C-EAF062AB4AEB}">
            <xm:f>LEFT('Customer user interface'!I4,LEN("6"))="6"</xm:f>
            <x14:dxf>
              <fill>
                <patternFill>
                  <bgColor rgb="FFFFCCCC"/>
                </patternFill>
              </fill>
            </x14:dxf>
          </x14:cfRule>
          <x14:cfRule type="beginsWith" priority="9" operator="beginsWith" text="5" id="{9F32E6C9-13D9-46A5-B4A2-BBD8797A18BC}">
            <xm:f>LEFT('Customer user interface'!I4,LEN("5"))="5"</xm:f>
            <x14:dxf>
              <fill>
                <patternFill>
                  <bgColor rgb="FFFFFFCC"/>
                </patternFill>
              </fill>
            </x14:dxf>
          </x14:cfRule>
          <x14:cfRule type="beginsWith" priority="10" operator="beginsWith" text="4" id="{AACB1CD7-D903-4AA4-8417-CDD637245A38}">
            <xm:f>LEFT('Customer user interface'!I4,LEN("4"))="4"</xm:f>
            <x14:dxf>
              <fill>
                <patternFill>
                  <bgColor rgb="FFFFFFCC"/>
                </patternFill>
              </fill>
            </x14:dxf>
          </x14:cfRule>
          <x14:cfRule type="beginsWith" priority="11" operator="beginsWith" text="3" id="{662CCA0D-B91A-4EFC-AFFC-2645779A88A5}">
            <xm:f>LEFT('Customer user interface'!I4,LEN("3"))="3"</xm:f>
            <x14:dxf>
              <fill>
                <patternFill>
                  <bgColor rgb="FFFFFFCC"/>
                </patternFill>
              </fill>
            </x14:dxf>
          </x14:cfRule>
          <x14:cfRule type="beginsWith" priority="12" operator="beginsWith" text="2" id="{C750EFC5-8CDF-4631-A080-5382835A1456}">
            <xm:f>LEFT('Customer user interface'!I4,LEN("2"))="2"</xm:f>
            <x14:dxf>
              <fill>
                <patternFill>
                  <fgColor theme="0"/>
                  <bgColor rgb="FFCCFFCC"/>
                </patternFill>
              </fill>
            </x14:dxf>
          </x14:cfRule>
          <x14:cfRule type="beginsWith" priority="13" operator="beginsWith" text="1" id="{6CA60517-8379-4E33-BCB2-D959D9D91568}">
            <xm:f>LEFT('Customer user interface'!I4,LEN("1"))="1"</xm:f>
            <x14:dxf>
              <fill>
                <patternFill>
                  <bgColor rgb="FFCCFFCC"/>
                </patternFill>
              </fill>
            </x14:dxf>
          </x14:cfRule>
          <x14:cfRule type="beginsWith" priority="14" operator="beginsWith" text="0" id="{A7DA1C56-433F-4D9F-B50E-6DEC075C35E8}">
            <xm:f>LEFT('Customer user interface'!I4,LEN("0"))="0"</xm:f>
            <x14:dxf>
              <fill>
                <patternFill>
                  <bgColor rgb="FFCCFFCC"/>
                </patternFill>
              </fill>
            </x14:dxf>
          </x14:cfRule>
          <xm:sqref>E4:F6 L4:L6 H4:H7 E7</xm:sqref>
        </x14:conditionalFormatting>
        <x14:conditionalFormatting xmlns:xm="http://schemas.microsoft.com/office/excel/2006/main">
          <x14:cfRule type="beginsWith" priority="1" operator="beginsWith" text="6" id="{197EAB75-2E80-4F8D-AC98-D510C2188B9F}">
            <xm:f>LEFT('Customer user interface'!J4,LEN("6"))="6"</xm:f>
            <x14:dxf>
              <fill>
                <patternFill>
                  <bgColor rgb="FFFFCCCC"/>
                </patternFill>
              </fill>
            </x14:dxf>
          </x14:cfRule>
          <x14:cfRule type="beginsWith" priority="2" operator="beginsWith" text="5" id="{31CEBF12-553C-4AE4-81CA-A4F241997CC3}">
            <xm:f>LEFT('Customer user interface'!J4,LEN("5"))="5"</xm:f>
            <x14:dxf>
              <fill>
                <patternFill>
                  <bgColor rgb="FFFFFFCC"/>
                </patternFill>
              </fill>
            </x14:dxf>
          </x14:cfRule>
          <x14:cfRule type="beginsWith" priority="3" operator="beginsWith" text="4" id="{BD9B4749-4962-4A9E-BD72-BAE46EB3BF1C}">
            <xm:f>LEFT('Customer user interface'!J4,LEN("4"))="4"</xm:f>
            <x14:dxf>
              <fill>
                <patternFill>
                  <bgColor rgb="FFFFFFCC"/>
                </patternFill>
              </fill>
            </x14:dxf>
          </x14:cfRule>
          <x14:cfRule type="beginsWith" priority="4" operator="beginsWith" text="3" id="{EEE70696-4B31-40D4-9B97-B7C44D9B9F76}">
            <xm:f>LEFT('Customer user interface'!J4,LEN("3"))="3"</xm:f>
            <x14:dxf>
              <fill>
                <patternFill>
                  <bgColor rgb="FFFFFFCC"/>
                </patternFill>
              </fill>
            </x14:dxf>
          </x14:cfRule>
          <x14:cfRule type="beginsWith" priority="5" operator="beginsWith" text="2" id="{D3113A60-FF38-40CA-9E04-F03863AFAE2F}">
            <xm:f>LEFT('Customer user interface'!J4,LEN("2"))="2"</xm:f>
            <x14:dxf>
              <fill>
                <patternFill>
                  <fgColor theme="0"/>
                  <bgColor rgb="FFCCFFCC"/>
                </patternFill>
              </fill>
            </x14:dxf>
          </x14:cfRule>
          <x14:cfRule type="beginsWith" priority="6" operator="beginsWith" text="1" id="{1BAE0B7E-2B8F-4633-BF29-3D5169C74AD6}">
            <xm:f>LEFT('Customer user interface'!J4,LEN("1"))="1"</xm:f>
            <x14:dxf>
              <fill>
                <patternFill>
                  <bgColor rgb="FFCCFFCC"/>
                </patternFill>
              </fill>
            </x14:dxf>
          </x14:cfRule>
          <x14:cfRule type="beginsWith" priority="7" operator="beginsWith" text="0" id="{43C9965F-47B9-49FA-A5A5-FE78E00E4961}">
            <xm:f>LEFT('Customer user interface'!J4,LEN("0"))="0"</xm:f>
            <x14:dxf>
              <fill>
                <patternFill>
                  <bgColor rgb="FFCCFFCC"/>
                </patternFill>
              </fill>
            </x14:dxf>
          </x14:cfRule>
          <xm:sqref>G4:G6</xm:sqref>
        </x14:conditionalFormatting>
      </x14:conditionalFormattings>
    </ext>
    <ext xmlns:x14="http://schemas.microsoft.com/office/spreadsheetml/2009/9/main" uri="{CCE6A557-97BC-4b89-ADB6-D9C93CAAB3DF}">
      <x14:dataValidations xmlns:xm="http://schemas.microsoft.com/office/excel/2006/main" count="2">
        <x14:dataValidation type="list" showInputMessage="1" showErrorMessage="1" promptTitle="Supplier" prompt="Please make a selection from the list" xr:uid="{00000000-0002-0000-2100-000001000000}">
          <x14:formula1>
            <xm:f>'Priority Ratings'!$I$21:$I$23</xm:f>
          </x14:formula1>
          <xm:sqref>I4:I6</xm:sqref>
        </x14:dataValidation>
        <x14:dataValidation type="list" allowBlank="1" showInputMessage="1" showErrorMessage="1" xr:uid="{00000000-0002-0000-2100-000002000000}">
          <x14:formula1>
            <xm:f>'Priority Ratings'!$C$21:$C$27</xm:f>
          </x14:formula1>
          <xm:sqref>E4:E6</xm:sqref>
        </x14:dataValidation>
      </x14:dataValidations>
    </ext>
  </extLst>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dimension ref="A1:L6"/>
  <sheetViews>
    <sheetView topLeftCell="E1" workbookViewId="0">
      <selection activeCell="L6" sqref="L6"/>
    </sheetView>
  </sheetViews>
  <sheetFormatPr defaultColWidth="9.1796875" defaultRowHeight="14" x14ac:dyDescent="0.3"/>
  <cols>
    <col min="1" max="1" width="15.54296875" style="299" customWidth="1"/>
    <col min="2" max="2" width="14" style="299" customWidth="1"/>
    <col min="3" max="3" width="47.54296875" style="299" customWidth="1"/>
    <col min="4" max="4" width="45" style="346" customWidth="1"/>
    <col min="5" max="5" width="14.26953125" style="321" customWidth="1"/>
    <col min="6" max="6" width="11.26953125" style="321" customWidth="1"/>
    <col min="7" max="7" width="14.26953125" style="321" customWidth="1"/>
    <col min="8" max="8" width="38.54296875" style="321" customWidth="1"/>
    <col min="9" max="9" width="17" style="321" customWidth="1"/>
    <col min="10" max="10" width="23.7265625" style="302" customWidth="1"/>
    <col min="11" max="11" width="16.453125" style="302" customWidth="1"/>
    <col min="12" max="12" width="19.54296875" style="321" customWidth="1"/>
    <col min="13" max="16384" width="9.1796875" style="299"/>
  </cols>
  <sheetData>
    <row r="1" spans="1:12" ht="20.5" thickBot="1" x14ac:dyDescent="0.35">
      <c r="A1" s="298" t="s">
        <v>1035</v>
      </c>
      <c r="D1" s="335"/>
      <c r="E1" s="336"/>
      <c r="F1" s="336"/>
      <c r="G1" s="336"/>
      <c r="H1" s="336"/>
      <c r="I1" s="336"/>
      <c r="L1" s="336"/>
    </row>
    <row r="2" spans="1:12" ht="20.5" thickBot="1" x14ac:dyDescent="0.3">
      <c r="A2" s="298"/>
      <c r="D2" s="335"/>
      <c r="E2" s="739" t="s">
        <v>1693</v>
      </c>
      <c r="F2" s="740"/>
      <c r="G2" s="740"/>
      <c r="H2" s="741"/>
      <c r="I2" s="784" t="s">
        <v>1692</v>
      </c>
      <c r="J2" s="785"/>
      <c r="K2" s="786"/>
      <c r="L2" s="336"/>
    </row>
    <row r="3" spans="1:12" ht="46.5" thickBot="1" x14ac:dyDescent="0.3">
      <c r="A3" s="303" t="s">
        <v>308</v>
      </c>
      <c r="B3" s="303" t="s">
        <v>309</v>
      </c>
      <c r="C3" s="323" t="s">
        <v>310</v>
      </c>
      <c r="D3" s="307" t="s">
        <v>312</v>
      </c>
      <c r="E3" s="532" t="s">
        <v>42</v>
      </c>
      <c r="F3" s="532" t="s">
        <v>43</v>
      </c>
      <c r="G3" s="532" t="s">
        <v>44</v>
      </c>
      <c r="H3" s="532" t="s">
        <v>45</v>
      </c>
      <c r="I3" s="308" t="s">
        <v>1688</v>
      </c>
      <c r="J3" s="308" t="s">
        <v>306</v>
      </c>
      <c r="K3" s="308" t="s">
        <v>587</v>
      </c>
      <c r="L3" s="533" t="s">
        <v>47</v>
      </c>
    </row>
    <row r="4" spans="1:12" ht="66.75" customHeight="1" x14ac:dyDescent="0.25">
      <c r="A4" s="790" t="s">
        <v>1036</v>
      </c>
      <c r="B4" s="589" t="s">
        <v>1037</v>
      </c>
      <c r="C4" s="590" t="s">
        <v>1038</v>
      </c>
      <c r="D4" s="311" t="s">
        <v>1039</v>
      </c>
      <c r="E4" s="530" t="s">
        <v>55</v>
      </c>
      <c r="F4" s="531">
        <f>IF(E4='Priority Ratings'!$C$21,'Priority Ratings'!$B$21,IF(E4='Priority Ratings'!$C$22,'Priority Ratings'!$B$22,IF(E4='Priority Ratings'!$C$23,'Priority Ratings'!$B$23,IF(E4='Priority Ratings'!$C$24,'Priority Ratings'!$B$24,IF(E4='Priority Ratings'!$C$25,'Priority Ratings'!$B$25,IF(E4='Priority Ratings'!$C$26,'Priority Ratings'!$B$26,IF(E4='Priority Ratings'!$C$27,'Priority Ratings'!$B$27,"No Rating")))))))</f>
        <v>4</v>
      </c>
      <c r="G4" s="506">
        <f>F4/F$6</f>
        <v>0.5</v>
      </c>
      <c r="H4" s="546" t="s">
        <v>64</v>
      </c>
      <c r="I4" s="473">
        <v>0</v>
      </c>
      <c r="J4" s="431"/>
      <c r="K4" s="474"/>
      <c r="L4" s="641">
        <f>I4*G4</f>
        <v>0</v>
      </c>
    </row>
    <row r="5" spans="1:12" ht="64.5" customHeight="1" thickBot="1" x14ac:dyDescent="0.3">
      <c r="A5" s="747"/>
      <c r="B5" s="571" t="s">
        <v>1040</v>
      </c>
      <c r="C5" s="354" t="s">
        <v>1041</v>
      </c>
      <c r="D5" s="316" t="s">
        <v>1042</v>
      </c>
      <c r="E5" s="545" t="s">
        <v>55</v>
      </c>
      <c r="F5" s="500">
        <f>IF(E5='Priority Ratings'!$C$21,'Priority Ratings'!$B$21,IF(E5='Priority Ratings'!$C$22,'Priority Ratings'!$B$22,IF(E5='Priority Ratings'!$C$23,'Priority Ratings'!$B$23,IF(E5='Priority Ratings'!$C$24,'Priority Ratings'!$B$24,IF(E5='Priority Ratings'!$C$25,'Priority Ratings'!$B$25,IF(E5='Priority Ratings'!$C$26,'Priority Ratings'!$B$26,IF(E5='Priority Ratings'!$C$27,'Priority Ratings'!$B$27,"No Rating")))))))</f>
        <v>4</v>
      </c>
      <c r="G5" s="501">
        <f>F5/F$6</f>
        <v>0.5</v>
      </c>
      <c r="H5" s="535" t="s">
        <v>56</v>
      </c>
      <c r="I5" s="558">
        <v>0</v>
      </c>
      <c r="J5" s="435"/>
      <c r="K5" s="493"/>
      <c r="L5" s="536">
        <f t="shared" ref="L5" si="0">I5*G5</f>
        <v>0</v>
      </c>
    </row>
    <row r="6" spans="1:12" ht="14.5" thickBot="1" x14ac:dyDescent="0.3">
      <c r="E6" s="559"/>
      <c r="F6" s="504">
        <f>SUM(F4:F5)</f>
        <v>8</v>
      </c>
      <c r="G6" s="551">
        <f ca="1">SUM(G4:G6)</f>
        <v>1</v>
      </c>
      <c r="H6" s="582"/>
      <c r="I6" s="569"/>
      <c r="J6" s="562"/>
      <c r="K6" s="504" t="s">
        <v>21</v>
      </c>
      <c r="L6" s="551">
        <f>SUM(L4:L5)</f>
        <v>0</v>
      </c>
    </row>
  </sheetData>
  <mergeCells count="3">
    <mergeCell ref="A4:A5"/>
    <mergeCell ref="E2:H2"/>
    <mergeCell ref="I2:K2"/>
  </mergeCells>
  <conditionalFormatting sqref="D3">
    <cfRule type="containsText" dxfId="251" priority="22" operator="containsText" text="6">
      <formula>NOT(ISERROR(SEARCH("6",D3)))</formula>
    </cfRule>
    <cfRule type="containsText" dxfId="250" priority="23" operator="containsText" text="5">
      <formula>NOT(ISERROR(SEARCH("5",D3)))</formula>
    </cfRule>
    <cfRule type="containsText" dxfId="249" priority="24" operator="containsText" text="4">
      <formula>NOT(ISERROR(SEARCH("4",D3)))</formula>
    </cfRule>
    <cfRule type="containsText" dxfId="248" priority="25" operator="containsText" text="3">
      <formula>NOT(ISERROR(SEARCH("3",D3)))</formula>
    </cfRule>
    <cfRule type="containsText" dxfId="247" priority="26" operator="containsText" text="2">
      <formula>NOT(ISERROR(SEARCH("2",D3)))</formula>
    </cfRule>
    <cfRule type="containsText" dxfId="246" priority="27" operator="containsText" text="1">
      <formula>NOT(ISERROR(SEARCH("1",D3)))</formula>
    </cfRule>
    <cfRule type="containsText" dxfId="245" priority="28" operator="containsText" text="0">
      <formula>NOT(ISERROR(SEARCH("0",D3)))</formula>
    </cfRule>
  </conditionalFormatting>
  <dataValidations count="1">
    <dataValidation allowBlank="1" showInputMessage="1" showErrorMessage="1" promptTitle="Supplier Evidence" prompt="If the answer is fully comply or partially comply , then provide the actual document name(section, paragraph, page) /evidence and hyperlink to this column as proof" sqref="J4:J6" xr:uid="{00000000-0002-0000-2200-000000000000}"/>
  </dataValidations>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beginsWith" priority="8" operator="beginsWith" text="6" id="{A82F6FED-D92B-4DBC-BF8C-01882A59D826}">
            <xm:f>LEFT('Customer user interface'!I7,LEN("6"))="6"</xm:f>
            <x14:dxf>
              <fill>
                <patternFill>
                  <bgColor rgb="FFFFCCCC"/>
                </patternFill>
              </fill>
            </x14:dxf>
          </x14:cfRule>
          <x14:cfRule type="beginsWith" priority="9" operator="beginsWith" text="5" id="{616141FF-F08D-4F10-A2E1-0D38580E2674}">
            <xm:f>LEFT('Customer user interface'!I7,LEN("5"))="5"</xm:f>
            <x14:dxf>
              <fill>
                <patternFill>
                  <bgColor rgb="FFFFFFCC"/>
                </patternFill>
              </fill>
            </x14:dxf>
          </x14:cfRule>
          <x14:cfRule type="beginsWith" priority="10" operator="beginsWith" text="4" id="{897A691C-C8A0-4844-A9C4-6E99E4EF5306}">
            <xm:f>LEFT('Customer user interface'!I7,LEN("4"))="4"</xm:f>
            <x14:dxf>
              <fill>
                <patternFill>
                  <bgColor rgb="FFFFFFCC"/>
                </patternFill>
              </fill>
            </x14:dxf>
          </x14:cfRule>
          <x14:cfRule type="beginsWith" priority="11" operator="beginsWith" text="3" id="{CA966B53-824A-4FC2-A5D7-12AC3F8E695D}">
            <xm:f>LEFT('Customer user interface'!I7,LEN("3"))="3"</xm:f>
            <x14:dxf>
              <fill>
                <patternFill>
                  <bgColor rgb="FFFFFFCC"/>
                </patternFill>
              </fill>
            </x14:dxf>
          </x14:cfRule>
          <x14:cfRule type="beginsWith" priority="12" operator="beginsWith" text="2" id="{E111C682-2457-4127-88EF-7AC04E07DB21}">
            <xm:f>LEFT('Customer user interface'!I7,LEN("2"))="2"</xm:f>
            <x14:dxf>
              <fill>
                <patternFill>
                  <fgColor theme="0"/>
                  <bgColor rgb="FFCCFFCC"/>
                </patternFill>
              </fill>
            </x14:dxf>
          </x14:cfRule>
          <x14:cfRule type="beginsWith" priority="13" operator="beginsWith" text="1" id="{C11E32B4-82F1-48C5-A1DC-59D710981C54}">
            <xm:f>LEFT('Customer user interface'!I7,LEN("1"))="1"</xm:f>
            <x14:dxf>
              <fill>
                <patternFill>
                  <bgColor rgb="FFCCFFCC"/>
                </patternFill>
              </fill>
            </x14:dxf>
          </x14:cfRule>
          <x14:cfRule type="beginsWith" priority="14" operator="beginsWith" text="0" id="{9963568B-EB84-48B3-93A8-CC434E4B1DB4}">
            <xm:f>LEFT('Customer user interface'!I7,LEN("0"))="0"</xm:f>
            <x14:dxf>
              <fill>
                <patternFill>
                  <bgColor rgb="FFCCFFCC"/>
                </patternFill>
              </fill>
            </x14:dxf>
          </x14:cfRule>
          <xm:sqref>E6 H6</xm:sqref>
        </x14:conditionalFormatting>
        <x14:conditionalFormatting xmlns:xm="http://schemas.microsoft.com/office/excel/2006/main">
          <x14:cfRule type="beginsWith" priority="1" operator="beginsWith" text="6" id="{476DE8AB-3D2B-4AC9-BAAC-F775EAEFA26B}">
            <xm:f>LEFT('Customer user interface'!J4,LEN("6"))="6"</xm:f>
            <x14:dxf>
              <fill>
                <patternFill>
                  <bgColor rgb="FFFFCCCC"/>
                </patternFill>
              </fill>
            </x14:dxf>
          </x14:cfRule>
          <x14:cfRule type="beginsWith" priority="2" operator="beginsWith" text="5" id="{E9F34727-BA12-4785-9EE3-1870DF0A0247}">
            <xm:f>LEFT('Customer user interface'!J4,LEN("5"))="5"</xm:f>
            <x14:dxf>
              <fill>
                <patternFill>
                  <bgColor rgb="FFFFFFCC"/>
                </patternFill>
              </fill>
            </x14:dxf>
          </x14:cfRule>
          <x14:cfRule type="beginsWith" priority="3" operator="beginsWith" text="4" id="{B09B1674-FFCE-4128-B4E7-3EF9EFCE5E88}">
            <xm:f>LEFT('Customer user interface'!J4,LEN("4"))="4"</xm:f>
            <x14:dxf>
              <fill>
                <patternFill>
                  <bgColor rgb="FFFFFFCC"/>
                </patternFill>
              </fill>
            </x14:dxf>
          </x14:cfRule>
          <x14:cfRule type="beginsWith" priority="4" operator="beginsWith" text="3" id="{C2C1EF03-362D-4470-91DE-E61D11869B37}">
            <xm:f>LEFT('Customer user interface'!J4,LEN("3"))="3"</xm:f>
            <x14:dxf>
              <fill>
                <patternFill>
                  <bgColor rgb="FFFFFFCC"/>
                </patternFill>
              </fill>
            </x14:dxf>
          </x14:cfRule>
          <x14:cfRule type="beginsWith" priority="5" operator="beginsWith" text="2" id="{A93B0E4F-E8D4-459C-BA11-C3B343F1975E}">
            <xm:f>LEFT('Customer user interface'!J4,LEN("2"))="2"</xm:f>
            <x14:dxf>
              <fill>
                <patternFill>
                  <fgColor theme="0"/>
                  <bgColor rgb="FFCCFFCC"/>
                </patternFill>
              </fill>
            </x14:dxf>
          </x14:cfRule>
          <x14:cfRule type="beginsWith" priority="6" operator="beginsWith" text="1" id="{8760FB24-FD4E-4AB6-818D-DC6988C44D8D}">
            <xm:f>LEFT('Customer user interface'!J4,LEN("1"))="1"</xm:f>
            <x14:dxf>
              <fill>
                <patternFill>
                  <bgColor rgb="FFCCFFCC"/>
                </patternFill>
              </fill>
            </x14:dxf>
          </x14:cfRule>
          <x14:cfRule type="beginsWith" priority="7" operator="beginsWith" text="0" id="{CC3B554A-E1AB-4D21-A5B5-0929DB4DAB17}">
            <xm:f>LEFT('Customer user interface'!J4,LEN("0"))="0"</xm:f>
            <x14:dxf>
              <fill>
                <patternFill>
                  <bgColor rgb="FFCCFFCC"/>
                </patternFill>
              </fill>
            </x14:dxf>
          </x14:cfRule>
          <xm:sqref>G4:G5</xm:sqref>
        </x14:conditionalFormatting>
        <x14:conditionalFormatting xmlns:xm="http://schemas.microsoft.com/office/excel/2006/main">
          <x14:cfRule type="beginsWith" priority="449" operator="beginsWith" text="6" id="{A82F6FED-D92B-4DBC-BF8C-01882A59D826}">
            <xm:f>LEFT('Customer user interface'!I4,LEN("6"))="6"</xm:f>
            <x14:dxf>
              <fill>
                <patternFill>
                  <bgColor rgb="FFFFCCCC"/>
                </patternFill>
              </fill>
            </x14:dxf>
          </x14:cfRule>
          <x14:cfRule type="beginsWith" priority="450" operator="beginsWith" text="5" id="{616141FF-F08D-4F10-A2E1-0D38580E2674}">
            <xm:f>LEFT('Customer user interface'!I4,LEN("5"))="5"</xm:f>
            <x14:dxf>
              <fill>
                <patternFill>
                  <bgColor rgb="FFFFFFCC"/>
                </patternFill>
              </fill>
            </x14:dxf>
          </x14:cfRule>
          <x14:cfRule type="beginsWith" priority="451" operator="beginsWith" text="4" id="{897A691C-C8A0-4844-A9C4-6E99E4EF5306}">
            <xm:f>LEFT('Customer user interface'!I4,LEN("4"))="4"</xm:f>
            <x14:dxf>
              <fill>
                <patternFill>
                  <bgColor rgb="FFFFFFCC"/>
                </patternFill>
              </fill>
            </x14:dxf>
          </x14:cfRule>
          <x14:cfRule type="beginsWith" priority="452" operator="beginsWith" text="3" id="{CA966B53-824A-4FC2-A5D7-12AC3F8E695D}">
            <xm:f>LEFT('Customer user interface'!I4,LEN("3"))="3"</xm:f>
            <x14:dxf>
              <fill>
                <patternFill>
                  <bgColor rgb="FFFFFFCC"/>
                </patternFill>
              </fill>
            </x14:dxf>
          </x14:cfRule>
          <x14:cfRule type="beginsWith" priority="453" operator="beginsWith" text="2" id="{E111C682-2457-4127-88EF-7AC04E07DB21}">
            <xm:f>LEFT('Customer user interface'!I4,LEN("2"))="2"</xm:f>
            <x14:dxf>
              <fill>
                <patternFill>
                  <fgColor theme="0"/>
                  <bgColor rgb="FFCCFFCC"/>
                </patternFill>
              </fill>
            </x14:dxf>
          </x14:cfRule>
          <x14:cfRule type="beginsWith" priority="454" operator="beginsWith" text="1" id="{C11E32B4-82F1-48C5-A1DC-59D710981C54}">
            <xm:f>LEFT('Customer user interface'!I4,LEN("1"))="1"</xm:f>
            <x14:dxf>
              <fill>
                <patternFill>
                  <bgColor rgb="FFCCFFCC"/>
                </patternFill>
              </fill>
            </x14:dxf>
          </x14:cfRule>
          <x14:cfRule type="beginsWith" priority="455" operator="beginsWith" text="0" id="{9963568B-EB84-48B3-93A8-CC434E4B1DB4}">
            <xm:f>LEFT('Customer user interface'!I4,LEN("0"))="0"</xm:f>
            <x14:dxf>
              <fill>
                <patternFill>
                  <bgColor rgb="FFCCFFCC"/>
                </patternFill>
              </fill>
            </x14:dxf>
          </x14:cfRule>
          <xm:sqref>E4:F5 L4:L5 H4:H5</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r:uid="{00000000-0002-0000-2200-000001000000}">
          <x14:formula1>
            <xm:f>'Priority Ratings'!$C$21:$C$27</xm:f>
          </x14:formula1>
          <xm:sqref>E4:E5</xm:sqref>
        </x14:dataValidation>
        <x14:dataValidation type="list" showInputMessage="1" showErrorMessage="1" promptTitle="Supplier" prompt="Please make a selection from the list" xr:uid="{00000000-0002-0000-2200-000002000000}">
          <x14:formula1>
            <xm:f>'Priority Ratings'!$I$21:$I$23</xm:f>
          </x14:formula1>
          <xm:sqref>I4:I5</xm:sqref>
        </x14:dataValidation>
      </x14:dataValidations>
    </ext>
  </extLst>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dimension ref="A1:L60"/>
  <sheetViews>
    <sheetView topLeftCell="D16" workbookViewId="0">
      <selection activeCell="F21" sqref="F21"/>
    </sheetView>
  </sheetViews>
  <sheetFormatPr defaultColWidth="9.1796875" defaultRowHeight="14" x14ac:dyDescent="0.3"/>
  <cols>
    <col min="1" max="1" width="11.26953125" style="398" customWidth="1"/>
    <col min="2" max="2" width="16.7265625" style="398" customWidth="1"/>
    <col min="3" max="3" width="37.81640625" style="398" customWidth="1"/>
    <col min="4" max="4" width="55.453125" style="301" customWidth="1"/>
    <col min="5" max="5" width="17.453125" style="321" customWidth="1"/>
    <col min="6" max="6" width="11.26953125" style="321" customWidth="1"/>
    <col min="7" max="7" width="14.26953125" style="321" customWidth="1"/>
    <col min="8" max="8" width="38.54296875" style="321" customWidth="1"/>
    <col min="9" max="9" width="17" style="321" customWidth="1"/>
    <col min="10" max="10" width="25.453125" style="321" customWidth="1"/>
    <col min="11" max="11" width="17.54296875" style="321" customWidth="1"/>
    <col min="12" max="12" width="19.54296875" style="321" customWidth="1"/>
    <col min="13" max="16384" width="9.1796875" style="398"/>
  </cols>
  <sheetData>
    <row r="1" spans="1:12" ht="27" customHeight="1" thickBot="1" x14ac:dyDescent="0.35">
      <c r="A1" s="791" t="s">
        <v>1043</v>
      </c>
      <c r="B1" s="791"/>
      <c r="C1" s="791"/>
      <c r="E1" s="336"/>
      <c r="F1" s="336"/>
      <c r="G1" s="336"/>
      <c r="H1" s="336"/>
      <c r="I1" s="336"/>
      <c r="J1" s="336"/>
      <c r="K1" s="336"/>
      <c r="L1" s="336"/>
    </row>
    <row r="2" spans="1:12" ht="27" customHeight="1" thickBot="1" x14ac:dyDescent="0.35">
      <c r="A2" s="453"/>
      <c r="B2" s="453"/>
      <c r="C2" s="453"/>
      <c r="E2" s="739" t="s">
        <v>1693</v>
      </c>
      <c r="F2" s="740"/>
      <c r="G2" s="740"/>
      <c r="H2" s="741"/>
      <c r="I2" s="742" t="s">
        <v>1692</v>
      </c>
      <c r="J2" s="743"/>
      <c r="K2" s="744"/>
      <c r="L2" s="336"/>
    </row>
    <row r="3" spans="1:12" ht="94.5" customHeight="1" thickBot="1" x14ac:dyDescent="0.3">
      <c r="A3" s="304" t="s">
        <v>308</v>
      </c>
      <c r="B3" s="348" t="s">
        <v>309</v>
      </c>
      <c r="C3" s="348" t="s">
        <v>310</v>
      </c>
      <c r="D3" s="308" t="s">
        <v>312</v>
      </c>
      <c r="E3" s="532" t="s">
        <v>42</v>
      </c>
      <c r="F3" s="532" t="s">
        <v>43</v>
      </c>
      <c r="G3" s="532" t="s">
        <v>44</v>
      </c>
      <c r="H3" s="532" t="s">
        <v>45</v>
      </c>
      <c r="I3" s="308" t="s">
        <v>1688</v>
      </c>
      <c r="J3" s="308" t="s">
        <v>306</v>
      </c>
      <c r="K3" s="308" t="s">
        <v>587</v>
      </c>
      <c r="L3" s="533" t="s">
        <v>47</v>
      </c>
    </row>
    <row r="4" spans="1:12" ht="185.25" customHeight="1" x14ac:dyDescent="0.25">
      <c r="A4" s="754" t="s">
        <v>1044</v>
      </c>
      <c r="B4" s="624" t="s">
        <v>1045</v>
      </c>
      <c r="C4" s="624" t="s">
        <v>1046</v>
      </c>
      <c r="D4" s="624" t="s">
        <v>1047</v>
      </c>
      <c r="E4" s="530" t="s">
        <v>61</v>
      </c>
      <c r="F4" s="531">
        <f>IF(E4='Priority Ratings'!$C$21,'Priority Ratings'!$B$21,IF(E4='Priority Ratings'!$C$22,'Priority Ratings'!$B$22,IF(E4='Priority Ratings'!$C$23,'Priority Ratings'!$B$23,IF(E4='Priority Ratings'!$C$24,'Priority Ratings'!$B$24,IF(E4='Priority Ratings'!$C$25,'Priority Ratings'!$B$25,IF(E4='Priority Ratings'!$C$26,'Priority Ratings'!$B$26,IF(E4='Priority Ratings'!$C$27,'Priority Ratings'!$B$27,"No Rating")))))))</f>
        <v>5</v>
      </c>
      <c r="G4" s="506">
        <f t="shared" ref="G4:G17" si="0">F4/F$21</f>
        <v>5.8823529411764705E-2</v>
      </c>
      <c r="H4" s="546" t="s">
        <v>64</v>
      </c>
      <c r="I4" s="473">
        <v>0</v>
      </c>
      <c r="J4" s="272"/>
      <c r="K4" s="474"/>
      <c r="L4" s="641">
        <f>I4*G4</f>
        <v>0</v>
      </c>
    </row>
    <row r="5" spans="1:12" ht="138" customHeight="1" x14ac:dyDescent="0.25">
      <c r="A5" s="758"/>
      <c r="B5" s="328" t="s">
        <v>1048</v>
      </c>
      <c r="C5" s="328" t="s">
        <v>1049</v>
      </c>
      <c r="D5" s="328" t="s">
        <v>1050</v>
      </c>
      <c r="E5" s="525" t="s">
        <v>61</v>
      </c>
      <c r="F5" s="475">
        <f>IF(E5='Priority Ratings'!$C$21,'Priority Ratings'!$B$21,IF(E5='Priority Ratings'!$C$22,'Priority Ratings'!$B$22,IF(E5='Priority Ratings'!$C$23,'Priority Ratings'!$B$23,IF(E5='Priority Ratings'!$C$24,'Priority Ratings'!$B$24,IF(E5='Priority Ratings'!$C$25,'Priority Ratings'!$B$25,IF(E5='Priority Ratings'!$C$26,'Priority Ratings'!$B$26,IF(E5='Priority Ratings'!$C$27,'Priority Ratings'!$B$27,"No Rating")))))))</f>
        <v>5</v>
      </c>
      <c r="G5" s="465">
        <f t="shared" si="0"/>
        <v>5.8823529411764705E-2</v>
      </c>
      <c r="H5" s="466" t="s">
        <v>56</v>
      </c>
      <c r="I5" s="468">
        <v>0</v>
      </c>
      <c r="J5" s="342"/>
      <c r="K5" s="461"/>
      <c r="L5" s="524">
        <f t="shared" ref="L5:L20" si="1">I5*G5</f>
        <v>0</v>
      </c>
    </row>
    <row r="6" spans="1:12" ht="85.5" customHeight="1" x14ac:dyDescent="0.25">
      <c r="A6" s="758"/>
      <c r="B6" s="328" t="s">
        <v>1051</v>
      </c>
      <c r="C6" s="399" t="s">
        <v>1052</v>
      </c>
      <c r="D6" s="328" t="s">
        <v>1053</v>
      </c>
      <c r="E6" s="525" t="s">
        <v>61</v>
      </c>
      <c r="F6" s="475">
        <f>IF(E6='Priority Ratings'!$C$21,'Priority Ratings'!$B$21,IF(E6='Priority Ratings'!$C$22,'Priority Ratings'!$B$22,IF(E6='Priority Ratings'!$C$23,'Priority Ratings'!$B$23,IF(E6='Priority Ratings'!$C$24,'Priority Ratings'!$B$24,IF(E6='Priority Ratings'!$C$25,'Priority Ratings'!$B$25,IF(E6='Priority Ratings'!$C$26,'Priority Ratings'!$B$26,IF(E6='Priority Ratings'!$C$27,'Priority Ratings'!$B$27,"No Rating")))))))</f>
        <v>5</v>
      </c>
      <c r="G6" s="465">
        <f t="shared" si="0"/>
        <v>5.8823529411764705E-2</v>
      </c>
      <c r="H6" s="466" t="s">
        <v>56</v>
      </c>
      <c r="I6" s="468">
        <v>0</v>
      </c>
      <c r="J6" s="342"/>
      <c r="K6" s="461"/>
      <c r="L6" s="524">
        <f t="shared" si="1"/>
        <v>0</v>
      </c>
    </row>
    <row r="7" spans="1:12" ht="43.5" customHeight="1" x14ac:dyDescent="0.25">
      <c r="A7" s="758"/>
      <c r="B7" s="328" t="s">
        <v>1054</v>
      </c>
      <c r="C7" s="328" t="s">
        <v>1055</v>
      </c>
      <c r="D7" s="328" t="s">
        <v>1056</v>
      </c>
      <c r="E7" s="525" t="s">
        <v>61</v>
      </c>
      <c r="F7" s="475">
        <f>IF(E7='Priority Ratings'!$C$21,'Priority Ratings'!$B$21,IF(E7='Priority Ratings'!$C$22,'Priority Ratings'!$B$22,IF(E7='Priority Ratings'!$C$23,'Priority Ratings'!$B$23,IF(E7='Priority Ratings'!$C$24,'Priority Ratings'!$B$24,IF(E7='Priority Ratings'!$C$25,'Priority Ratings'!$B$25,IF(E7='Priority Ratings'!$C$26,'Priority Ratings'!$B$26,IF(E7='Priority Ratings'!$C$27,'Priority Ratings'!$B$27,"No Rating")))))))</f>
        <v>5</v>
      </c>
      <c r="G7" s="465">
        <f t="shared" si="0"/>
        <v>5.8823529411764705E-2</v>
      </c>
      <c r="H7" s="466" t="s">
        <v>56</v>
      </c>
      <c r="I7" s="468">
        <v>0</v>
      </c>
      <c r="J7" s="342"/>
      <c r="K7" s="461"/>
      <c r="L7" s="524">
        <f t="shared" si="1"/>
        <v>0</v>
      </c>
    </row>
    <row r="8" spans="1:12" ht="54" customHeight="1" x14ac:dyDescent="0.25">
      <c r="A8" s="758"/>
      <c r="B8" s="328" t="s">
        <v>1057</v>
      </c>
      <c r="C8" s="328" t="s">
        <v>1058</v>
      </c>
      <c r="D8" s="328" t="s">
        <v>1059</v>
      </c>
      <c r="E8" s="525" t="s">
        <v>61</v>
      </c>
      <c r="F8" s="475">
        <f>IF(E8='Priority Ratings'!$C$21,'Priority Ratings'!$B$21,IF(E8='Priority Ratings'!$C$22,'Priority Ratings'!$B$22,IF(E8='Priority Ratings'!$C$23,'Priority Ratings'!$B$23,IF(E8='Priority Ratings'!$C$24,'Priority Ratings'!$B$24,IF(E8='Priority Ratings'!$C$25,'Priority Ratings'!$B$25,IF(E8='Priority Ratings'!$C$26,'Priority Ratings'!$B$26,IF(E8='Priority Ratings'!$C$27,'Priority Ratings'!$B$27,"No Rating")))))))</f>
        <v>5</v>
      </c>
      <c r="G8" s="465">
        <f t="shared" si="0"/>
        <v>5.8823529411764705E-2</v>
      </c>
      <c r="H8" s="466" t="s">
        <v>56</v>
      </c>
      <c r="I8" s="468">
        <v>0</v>
      </c>
      <c r="J8" s="342"/>
      <c r="K8" s="461"/>
      <c r="L8" s="524">
        <f t="shared" si="1"/>
        <v>0</v>
      </c>
    </row>
    <row r="9" spans="1:12" ht="51" customHeight="1" x14ac:dyDescent="0.25">
      <c r="A9" s="758"/>
      <c r="B9" s="328" t="s">
        <v>1060</v>
      </c>
      <c r="C9" s="328" t="s">
        <v>1061</v>
      </c>
      <c r="D9" s="328" t="s">
        <v>1062</v>
      </c>
      <c r="E9" s="525" t="s">
        <v>61</v>
      </c>
      <c r="F9" s="475">
        <f>IF(E9='Priority Ratings'!$C$21,'Priority Ratings'!$B$21,IF(E9='Priority Ratings'!$C$22,'Priority Ratings'!$B$22,IF(E9='Priority Ratings'!$C$23,'Priority Ratings'!$B$23,IF(E9='Priority Ratings'!$C$24,'Priority Ratings'!$B$24,IF(E9='Priority Ratings'!$C$25,'Priority Ratings'!$B$25,IF(E9='Priority Ratings'!$C$26,'Priority Ratings'!$B$26,IF(E9='Priority Ratings'!$C$27,'Priority Ratings'!$B$27,"No Rating")))))))</f>
        <v>5</v>
      </c>
      <c r="G9" s="465">
        <f t="shared" si="0"/>
        <v>5.8823529411764705E-2</v>
      </c>
      <c r="H9" s="466" t="s">
        <v>56</v>
      </c>
      <c r="I9" s="468">
        <v>0</v>
      </c>
      <c r="J9" s="342"/>
      <c r="K9" s="461"/>
      <c r="L9" s="524">
        <f t="shared" si="1"/>
        <v>0</v>
      </c>
    </row>
    <row r="10" spans="1:12" ht="49.5" customHeight="1" x14ac:dyDescent="0.25">
      <c r="A10" s="758"/>
      <c r="B10" s="328" t="s">
        <v>1063</v>
      </c>
      <c r="C10" s="328" t="s">
        <v>1064</v>
      </c>
      <c r="D10" s="328" t="s">
        <v>1065</v>
      </c>
      <c r="E10" s="525" t="s">
        <v>61</v>
      </c>
      <c r="F10" s="475">
        <f>IF(E10='Priority Ratings'!$C$21,'Priority Ratings'!$B$21,IF(E10='Priority Ratings'!$C$22,'Priority Ratings'!$B$22,IF(E10='Priority Ratings'!$C$23,'Priority Ratings'!$B$23,IF(E10='Priority Ratings'!$C$24,'Priority Ratings'!$B$24,IF(E10='Priority Ratings'!$C$25,'Priority Ratings'!$B$25,IF(E10='Priority Ratings'!$C$26,'Priority Ratings'!$B$26,IF(E10='Priority Ratings'!$C$27,'Priority Ratings'!$B$27,"No Rating")))))))</f>
        <v>5</v>
      </c>
      <c r="G10" s="465">
        <f t="shared" si="0"/>
        <v>5.8823529411764705E-2</v>
      </c>
      <c r="H10" s="466" t="s">
        <v>56</v>
      </c>
      <c r="I10" s="468">
        <v>0</v>
      </c>
      <c r="J10" s="381"/>
      <c r="K10" s="381"/>
      <c r="L10" s="524">
        <f t="shared" si="1"/>
        <v>0</v>
      </c>
    </row>
    <row r="11" spans="1:12" ht="40.5" customHeight="1" x14ac:dyDescent="0.25">
      <c r="A11" s="758"/>
      <c r="B11" s="328" t="s">
        <v>1066</v>
      </c>
      <c r="C11" s="328" t="s">
        <v>1067</v>
      </c>
      <c r="D11" s="328" t="s">
        <v>1068</v>
      </c>
      <c r="E11" s="525" t="s">
        <v>61</v>
      </c>
      <c r="F11" s="475">
        <f>IF(E11='Priority Ratings'!$C$21,'Priority Ratings'!$B$21,IF(E11='Priority Ratings'!$C$22,'Priority Ratings'!$B$22,IF(E11='Priority Ratings'!$C$23,'Priority Ratings'!$B$23,IF(E11='Priority Ratings'!$C$24,'Priority Ratings'!$B$24,IF(E11='Priority Ratings'!$C$25,'Priority Ratings'!$B$25,IF(E11='Priority Ratings'!$C$26,'Priority Ratings'!$B$26,IF(E11='Priority Ratings'!$C$27,'Priority Ratings'!$B$27,"No Rating")))))))</f>
        <v>5</v>
      </c>
      <c r="G11" s="465">
        <f t="shared" si="0"/>
        <v>5.8823529411764705E-2</v>
      </c>
      <c r="H11" s="466" t="s">
        <v>56</v>
      </c>
      <c r="I11" s="468">
        <v>0</v>
      </c>
      <c r="J11" s="381"/>
      <c r="K11" s="381"/>
      <c r="L11" s="524">
        <f t="shared" si="1"/>
        <v>0</v>
      </c>
    </row>
    <row r="12" spans="1:12" ht="58.5" customHeight="1" x14ac:dyDescent="0.25">
      <c r="A12" s="758"/>
      <c r="B12" s="328" t="s">
        <v>1069</v>
      </c>
      <c r="C12" s="328" t="s">
        <v>1070</v>
      </c>
      <c r="D12" s="328" t="s">
        <v>1071</v>
      </c>
      <c r="E12" s="525" t="s">
        <v>61</v>
      </c>
      <c r="F12" s="475">
        <f>IF(E12='Priority Ratings'!$C$21,'Priority Ratings'!$B$21,IF(E12='Priority Ratings'!$C$22,'Priority Ratings'!$B$22,IF(E12='Priority Ratings'!$C$23,'Priority Ratings'!$B$23,IF(E12='Priority Ratings'!$C$24,'Priority Ratings'!$B$24,IF(E12='Priority Ratings'!$C$25,'Priority Ratings'!$B$25,IF(E12='Priority Ratings'!$C$26,'Priority Ratings'!$B$26,IF(E12='Priority Ratings'!$C$27,'Priority Ratings'!$B$27,"No Rating")))))))</f>
        <v>5</v>
      </c>
      <c r="G12" s="465">
        <f t="shared" si="0"/>
        <v>5.8823529411764705E-2</v>
      </c>
      <c r="H12" s="466" t="s">
        <v>56</v>
      </c>
      <c r="I12" s="468">
        <v>0</v>
      </c>
      <c r="J12" s="381"/>
      <c r="K12" s="381"/>
      <c r="L12" s="524">
        <f t="shared" si="1"/>
        <v>0</v>
      </c>
    </row>
    <row r="13" spans="1:12" ht="58.5" customHeight="1" x14ac:dyDescent="0.25">
      <c r="A13" s="758"/>
      <c r="B13" s="328" t="s">
        <v>1072</v>
      </c>
      <c r="C13" s="328" t="s">
        <v>1073</v>
      </c>
      <c r="D13" s="328" t="s">
        <v>1074</v>
      </c>
      <c r="E13" s="525" t="s">
        <v>61</v>
      </c>
      <c r="F13" s="475">
        <f>IF(E13='Priority Ratings'!$C$21,'Priority Ratings'!$B$21,IF(E13='Priority Ratings'!$C$22,'Priority Ratings'!$B$22,IF(E13='Priority Ratings'!$C$23,'Priority Ratings'!$B$23,IF(E13='Priority Ratings'!$C$24,'Priority Ratings'!$B$24,IF(E13='Priority Ratings'!$C$25,'Priority Ratings'!$B$25,IF(E13='Priority Ratings'!$C$26,'Priority Ratings'!$B$26,IF(E13='Priority Ratings'!$C$27,'Priority Ratings'!$B$27,"No Rating")))))))</f>
        <v>5</v>
      </c>
      <c r="G13" s="465">
        <f t="shared" si="0"/>
        <v>5.8823529411764705E-2</v>
      </c>
      <c r="H13" s="466" t="s">
        <v>56</v>
      </c>
      <c r="I13" s="468">
        <v>0</v>
      </c>
      <c r="J13" s="381"/>
      <c r="K13" s="381"/>
      <c r="L13" s="524">
        <f t="shared" si="1"/>
        <v>0</v>
      </c>
    </row>
    <row r="14" spans="1:12" ht="66" customHeight="1" x14ac:dyDescent="0.25">
      <c r="A14" s="758"/>
      <c r="B14" s="328" t="s">
        <v>1075</v>
      </c>
      <c r="C14" s="328" t="s">
        <v>1076</v>
      </c>
      <c r="D14" s="328" t="s">
        <v>1077</v>
      </c>
      <c r="E14" s="525" t="s">
        <v>61</v>
      </c>
      <c r="F14" s="475">
        <f>IF(E14='Priority Ratings'!$C$21,'Priority Ratings'!$B$21,IF(E14='Priority Ratings'!$C$22,'Priority Ratings'!$B$22,IF(E14='Priority Ratings'!$C$23,'Priority Ratings'!$B$23,IF(E14='Priority Ratings'!$C$24,'Priority Ratings'!$B$24,IF(E14='Priority Ratings'!$C$25,'Priority Ratings'!$B$25,IF(E14='Priority Ratings'!$C$26,'Priority Ratings'!$B$26,IF(E14='Priority Ratings'!$C$27,'Priority Ratings'!$B$27,"No Rating")))))))</f>
        <v>5</v>
      </c>
      <c r="G14" s="465">
        <f t="shared" si="0"/>
        <v>5.8823529411764705E-2</v>
      </c>
      <c r="H14" s="466" t="s">
        <v>56</v>
      </c>
      <c r="I14" s="468">
        <v>0</v>
      </c>
      <c r="J14" s="381"/>
      <c r="K14" s="381"/>
      <c r="L14" s="524">
        <f t="shared" si="1"/>
        <v>0</v>
      </c>
    </row>
    <row r="15" spans="1:12" ht="47.25" customHeight="1" x14ac:dyDescent="0.25">
      <c r="A15" s="758"/>
      <c r="B15" s="328" t="s">
        <v>1078</v>
      </c>
      <c r="C15" s="328" t="s">
        <v>1079</v>
      </c>
      <c r="D15" s="328" t="s">
        <v>1080</v>
      </c>
      <c r="E15" s="525" t="s">
        <v>61</v>
      </c>
      <c r="F15" s="475">
        <f>IF(E15='Priority Ratings'!$C$21,'Priority Ratings'!$B$21,IF(E15='Priority Ratings'!$C$22,'Priority Ratings'!$B$22,IF(E15='Priority Ratings'!$C$23,'Priority Ratings'!$B$23,IF(E15='Priority Ratings'!$C$24,'Priority Ratings'!$B$24,IF(E15='Priority Ratings'!$C$25,'Priority Ratings'!$B$25,IF(E15='Priority Ratings'!$C$26,'Priority Ratings'!$B$26,IF(E15='Priority Ratings'!$C$27,'Priority Ratings'!$B$27,"No Rating")))))))</f>
        <v>5</v>
      </c>
      <c r="G15" s="465">
        <f t="shared" si="0"/>
        <v>5.8823529411764705E-2</v>
      </c>
      <c r="H15" s="466" t="s">
        <v>56</v>
      </c>
      <c r="I15" s="468">
        <v>0</v>
      </c>
      <c r="J15" s="381"/>
      <c r="K15" s="381"/>
      <c r="L15" s="524">
        <f t="shared" si="1"/>
        <v>0</v>
      </c>
    </row>
    <row r="16" spans="1:12" ht="48" customHeight="1" x14ac:dyDescent="0.25">
      <c r="A16" s="758"/>
      <c r="B16" s="328" t="s">
        <v>1081</v>
      </c>
      <c r="C16" s="328" t="s">
        <v>1082</v>
      </c>
      <c r="D16" s="328" t="s">
        <v>1083</v>
      </c>
      <c r="E16" s="525" t="s">
        <v>61</v>
      </c>
      <c r="F16" s="475">
        <f>IF(E16='Priority Ratings'!$C$21,'Priority Ratings'!$B$21,IF(E16='Priority Ratings'!$C$22,'Priority Ratings'!$B$22,IF(E16='Priority Ratings'!$C$23,'Priority Ratings'!$B$23,IF(E16='Priority Ratings'!$C$24,'Priority Ratings'!$B$24,IF(E16='Priority Ratings'!$C$25,'Priority Ratings'!$B$25,IF(E16='Priority Ratings'!$C$26,'Priority Ratings'!$B$26,IF(E16='Priority Ratings'!$C$27,'Priority Ratings'!$B$27,"No Rating")))))))</f>
        <v>5</v>
      </c>
      <c r="G16" s="465">
        <f t="shared" si="0"/>
        <v>5.8823529411764705E-2</v>
      </c>
      <c r="H16" s="466" t="s">
        <v>56</v>
      </c>
      <c r="I16" s="468">
        <v>0</v>
      </c>
      <c r="J16" s="381"/>
      <c r="K16" s="381"/>
      <c r="L16" s="524">
        <f t="shared" si="1"/>
        <v>0</v>
      </c>
    </row>
    <row r="17" spans="1:12" ht="45" customHeight="1" x14ac:dyDescent="0.25">
      <c r="A17" s="758"/>
      <c r="B17" s="328" t="s">
        <v>1084</v>
      </c>
      <c r="C17" s="328" t="s">
        <v>1085</v>
      </c>
      <c r="D17" s="328" t="s">
        <v>1086</v>
      </c>
      <c r="E17" s="525" t="s">
        <v>61</v>
      </c>
      <c r="F17" s="475">
        <f>IF(E17='Priority Ratings'!$C$21,'Priority Ratings'!$B$21,IF(E17='Priority Ratings'!$C$22,'Priority Ratings'!$B$22,IF(E17='Priority Ratings'!$C$23,'Priority Ratings'!$B$23,IF(E17='Priority Ratings'!$C$24,'Priority Ratings'!$B$24,IF(E17='Priority Ratings'!$C$25,'Priority Ratings'!$B$25,IF(E17='Priority Ratings'!$C$26,'Priority Ratings'!$B$26,IF(E17='Priority Ratings'!$C$27,'Priority Ratings'!$B$27,"No Rating")))))))</f>
        <v>5</v>
      </c>
      <c r="G17" s="465">
        <f t="shared" si="0"/>
        <v>5.8823529411764705E-2</v>
      </c>
      <c r="H17" s="466" t="s">
        <v>56</v>
      </c>
      <c r="I17" s="468">
        <v>0</v>
      </c>
      <c r="J17" s="381"/>
      <c r="K17" s="381"/>
      <c r="L17" s="524">
        <f t="shared" si="1"/>
        <v>0</v>
      </c>
    </row>
    <row r="18" spans="1:12" ht="54" customHeight="1" x14ac:dyDescent="0.25">
      <c r="A18" s="758"/>
      <c r="B18" s="328" t="s">
        <v>1087</v>
      </c>
      <c r="C18" s="328" t="s">
        <v>1088</v>
      </c>
      <c r="D18" s="328" t="s">
        <v>1089</v>
      </c>
      <c r="E18" s="525" t="s">
        <v>61</v>
      </c>
      <c r="F18" s="475">
        <f>IF(E18='Priority Ratings'!$C$21,'Priority Ratings'!$B$21,IF(E18='Priority Ratings'!$C$22,'Priority Ratings'!$B$22,IF(E18='Priority Ratings'!$C$23,'Priority Ratings'!$B$23,IF(E18='Priority Ratings'!$C$24,'Priority Ratings'!$B$24,IF(E18='Priority Ratings'!$C$25,'Priority Ratings'!$B$25,IF(E18='Priority Ratings'!$C$26,'Priority Ratings'!$B$26,IF(E18='Priority Ratings'!$C$27,'Priority Ratings'!$B$27,"No Rating")))))))</f>
        <v>5</v>
      </c>
      <c r="G18" s="465">
        <f t="shared" ref="G18:G20" si="2">F18/F$21</f>
        <v>5.8823529411764705E-2</v>
      </c>
      <c r="H18" s="466" t="s">
        <v>56</v>
      </c>
      <c r="I18" s="468">
        <v>0</v>
      </c>
      <c r="J18" s="381"/>
      <c r="K18" s="621"/>
      <c r="L18" s="524">
        <f t="shared" si="1"/>
        <v>0</v>
      </c>
    </row>
    <row r="19" spans="1:12" ht="77.25" customHeight="1" x14ac:dyDescent="0.25">
      <c r="A19" s="758"/>
      <c r="B19" s="328" t="s">
        <v>1090</v>
      </c>
      <c r="C19" s="328" t="s">
        <v>1091</v>
      </c>
      <c r="D19" s="328" t="s">
        <v>1092</v>
      </c>
      <c r="E19" s="525" t="s">
        <v>61</v>
      </c>
      <c r="F19" s="475">
        <f>IF(E19='Priority Ratings'!$C$21,'Priority Ratings'!$B$21,IF(E19='Priority Ratings'!$C$22,'Priority Ratings'!$B$22,IF(E19='Priority Ratings'!$C$23,'Priority Ratings'!$B$23,IF(E19='Priority Ratings'!$C$24,'Priority Ratings'!$B$24,IF(E19='Priority Ratings'!$C$25,'Priority Ratings'!$B$25,IF(E19='Priority Ratings'!$C$26,'Priority Ratings'!$B$26,IF(E19='Priority Ratings'!$C$27,'Priority Ratings'!$B$27,"No Rating")))))))</f>
        <v>5</v>
      </c>
      <c r="G19" s="465">
        <f t="shared" si="2"/>
        <v>5.8823529411764705E-2</v>
      </c>
      <c r="H19" s="466" t="s">
        <v>56</v>
      </c>
      <c r="I19" s="468">
        <v>0</v>
      </c>
      <c r="J19" s="381"/>
      <c r="K19" s="381"/>
      <c r="L19" s="524">
        <f t="shared" si="1"/>
        <v>0</v>
      </c>
    </row>
    <row r="20" spans="1:12" ht="128.25" customHeight="1" thickBot="1" x14ac:dyDescent="0.3">
      <c r="A20" s="759"/>
      <c r="B20" s="329" t="s">
        <v>1093</v>
      </c>
      <c r="C20" s="329" t="s">
        <v>1094</v>
      </c>
      <c r="D20" s="329" t="s">
        <v>1095</v>
      </c>
      <c r="E20" s="545" t="s">
        <v>61</v>
      </c>
      <c r="F20" s="500">
        <f>IF(E20='Priority Ratings'!$C$21,'Priority Ratings'!$B$21,IF(E20='Priority Ratings'!$C$22,'Priority Ratings'!$B$22,IF(E20='Priority Ratings'!$C$23,'Priority Ratings'!$B$23,IF(E20='Priority Ratings'!$C$24,'Priority Ratings'!$B$24,IF(E20='Priority Ratings'!$C$25,'Priority Ratings'!$B$25,IF(E20='Priority Ratings'!$C$26,'Priority Ratings'!$B$26,IF(E20='Priority Ratings'!$C$27,'Priority Ratings'!$B$27,"No Rating")))))))</f>
        <v>5</v>
      </c>
      <c r="G20" s="501">
        <f t="shared" si="2"/>
        <v>5.8823529411764705E-2</v>
      </c>
      <c r="H20" s="535" t="s">
        <v>56</v>
      </c>
      <c r="I20" s="558">
        <v>0</v>
      </c>
      <c r="J20" s="512"/>
      <c r="K20" s="512"/>
      <c r="L20" s="536">
        <f t="shared" si="1"/>
        <v>0</v>
      </c>
    </row>
    <row r="21" spans="1:12" ht="18" customHeight="1" thickBot="1" x14ac:dyDescent="0.35">
      <c r="B21" s="625"/>
      <c r="D21" s="320"/>
      <c r="F21" s="504">
        <f>SUM(F4:F20)</f>
        <v>85</v>
      </c>
      <c r="G21" s="478">
        <f>SUM(G4:G20)</f>
        <v>1</v>
      </c>
      <c r="K21" s="522" t="s">
        <v>21</v>
      </c>
      <c r="L21" s="547">
        <f>SUM(L4:L20)</f>
        <v>0</v>
      </c>
    </row>
    <row r="22" spans="1:12" ht="48.75" customHeight="1" x14ac:dyDescent="0.25">
      <c r="D22" s="320"/>
    </row>
    <row r="23" spans="1:12" ht="48.75" customHeight="1" x14ac:dyDescent="0.25">
      <c r="D23" s="320"/>
    </row>
    <row r="24" spans="1:12" ht="48.75" customHeight="1" x14ac:dyDescent="0.25">
      <c r="D24" s="320"/>
    </row>
    <row r="25" spans="1:12" ht="48.75" customHeight="1" x14ac:dyDescent="0.25">
      <c r="D25" s="320"/>
    </row>
    <row r="26" spans="1:12" ht="48.75" customHeight="1" x14ac:dyDescent="0.25">
      <c r="D26" s="320"/>
    </row>
    <row r="27" spans="1:12" ht="48.75" customHeight="1" x14ac:dyDescent="0.25">
      <c r="D27" s="320"/>
    </row>
    <row r="28" spans="1:12" ht="48.75" customHeight="1" x14ac:dyDescent="0.25">
      <c r="D28" s="320"/>
    </row>
    <row r="29" spans="1:12" ht="48.75" customHeight="1" x14ac:dyDescent="0.25">
      <c r="D29" s="320"/>
    </row>
    <row r="30" spans="1:12" ht="48.75" customHeight="1" x14ac:dyDescent="0.25">
      <c r="D30" s="320"/>
    </row>
    <row r="31" spans="1:12" ht="48.75" customHeight="1" x14ac:dyDescent="0.25">
      <c r="D31" s="320"/>
    </row>
    <row r="32" spans="1:12" ht="48.75" customHeight="1" x14ac:dyDescent="0.25">
      <c r="D32" s="320"/>
    </row>
    <row r="33" spans="4:4" ht="48.75" customHeight="1" x14ac:dyDescent="0.25">
      <c r="D33" s="320"/>
    </row>
    <row r="34" spans="4:4" ht="48.75" customHeight="1" x14ac:dyDescent="0.25">
      <c r="D34" s="320"/>
    </row>
    <row r="35" spans="4:4" ht="48.75" customHeight="1" x14ac:dyDescent="0.25">
      <c r="D35" s="320"/>
    </row>
    <row r="36" spans="4:4" ht="48.75" customHeight="1" x14ac:dyDescent="0.25">
      <c r="D36" s="320"/>
    </row>
    <row r="37" spans="4:4" ht="48.75" customHeight="1" x14ac:dyDescent="0.25">
      <c r="D37" s="320"/>
    </row>
    <row r="38" spans="4:4" ht="48.75" customHeight="1" x14ac:dyDescent="0.25">
      <c r="D38" s="320"/>
    </row>
    <row r="39" spans="4:4" ht="48.75" customHeight="1" x14ac:dyDescent="0.25">
      <c r="D39" s="320"/>
    </row>
    <row r="40" spans="4:4" ht="48.75" customHeight="1" x14ac:dyDescent="0.25">
      <c r="D40" s="320"/>
    </row>
    <row r="41" spans="4:4" ht="48.75" customHeight="1" x14ac:dyDescent="0.25">
      <c r="D41" s="320"/>
    </row>
    <row r="42" spans="4:4" ht="48.75" customHeight="1" x14ac:dyDescent="0.25">
      <c r="D42" s="320"/>
    </row>
    <row r="43" spans="4:4" ht="48.75" customHeight="1" x14ac:dyDescent="0.25">
      <c r="D43" s="320"/>
    </row>
    <row r="44" spans="4:4" ht="48.75" customHeight="1" x14ac:dyDescent="0.25">
      <c r="D44" s="320"/>
    </row>
    <row r="45" spans="4:4" ht="48.75" customHeight="1" x14ac:dyDescent="0.25">
      <c r="D45" s="320"/>
    </row>
    <row r="46" spans="4:4" ht="48.75" customHeight="1" x14ac:dyDescent="0.25">
      <c r="D46" s="320"/>
    </row>
    <row r="47" spans="4:4" ht="48.75" customHeight="1" x14ac:dyDescent="0.25">
      <c r="D47" s="320"/>
    </row>
    <row r="48" spans="4:4" ht="48.75" customHeight="1" x14ac:dyDescent="0.25">
      <c r="D48" s="320"/>
    </row>
    <row r="49" spans="4:4" ht="48.75" customHeight="1" x14ac:dyDescent="0.25">
      <c r="D49" s="320"/>
    </row>
    <row r="50" spans="4:4" ht="48.75" customHeight="1" x14ac:dyDescent="0.25">
      <c r="D50" s="320"/>
    </row>
    <row r="51" spans="4:4" ht="48.75" customHeight="1" x14ac:dyDescent="0.25">
      <c r="D51" s="320"/>
    </row>
    <row r="52" spans="4:4" ht="48.75" customHeight="1" x14ac:dyDescent="0.25">
      <c r="D52" s="320"/>
    </row>
    <row r="53" spans="4:4" ht="48.75" customHeight="1" x14ac:dyDescent="0.25">
      <c r="D53" s="320"/>
    </row>
    <row r="54" spans="4:4" ht="48.75" customHeight="1" x14ac:dyDescent="0.25">
      <c r="D54" s="320"/>
    </row>
    <row r="55" spans="4:4" ht="48.75" customHeight="1" x14ac:dyDescent="0.25">
      <c r="D55" s="320"/>
    </row>
    <row r="56" spans="4:4" ht="48.75" customHeight="1" x14ac:dyDescent="0.25">
      <c r="D56" s="320"/>
    </row>
    <row r="57" spans="4:4" ht="48.75" customHeight="1" x14ac:dyDescent="0.25">
      <c r="D57" s="320"/>
    </row>
    <row r="58" spans="4:4" ht="48.75" customHeight="1" x14ac:dyDescent="0.25">
      <c r="D58" s="320"/>
    </row>
    <row r="59" spans="4:4" ht="48.75" customHeight="1" x14ac:dyDescent="0.25">
      <c r="D59" s="320"/>
    </row>
    <row r="60" spans="4:4" ht="70.5" customHeight="1" x14ac:dyDescent="0.25">
      <c r="D60" s="320"/>
    </row>
  </sheetData>
  <mergeCells count="4">
    <mergeCell ref="A1:C1"/>
    <mergeCell ref="A4:A20"/>
    <mergeCell ref="E2:H2"/>
    <mergeCell ref="I2:K2"/>
  </mergeCells>
  <conditionalFormatting sqref="D3">
    <cfRule type="containsText" dxfId="223" priority="15" operator="containsText" text="6">
      <formula>NOT(ISERROR(SEARCH("6",D3)))</formula>
    </cfRule>
    <cfRule type="containsText" dxfId="222" priority="16" operator="containsText" text="5">
      <formula>NOT(ISERROR(SEARCH("5",D3)))</formula>
    </cfRule>
    <cfRule type="containsText" dxfId="221" priority="17" operator="containsText" text="4">
      <formula>NOT(ISERROR(SEARCH("4",D3)))</formula>
    </cfRule>
    <cfRule type="containsText" dxfId="220" priority="18" operator="containsText" text="3">
      <formula>NOT(ISERROR(SEARCH("3",D3)))</formula>
    </cfRule>
    <cfRule type="containsText" dxfId="219" priority="19" operator="containsText" text="2">
      <formula>NOT(ISERROR(SEARCH("2",D3)))</formula>
    </cfRule>
    <cfRule type="containsText" dxfId="218" priority="20" operator="containsText" text="1">
      <formula>NOT(ISERROR(SEARCH("1",D3)))</formula>
    </cfRule>
    <cfRule type="containsText" dxfId="217" priority="21" operator="containsText" text="0">
      <formula>NOT(ISERROR(SEARCH("0",D3)))</formula>
    </cfRule>
  </conditionalFormatting>
  <dataValidations count="1">
    <dataValidation allowBlank="1" showInputMessage="1" showErrorMessage="1" promptTitle="Supplier Evidence" prompt="If the answer is fully comply or partially comply , then provide the actual document name(section, paragraph, page) /evidence and hyperlink to this column as proof" sqref="J4:J9" xr:uid="{00000000-0002-0000-2300-000000000000}"/>
  </dataValidations>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beginsWith" priority="1" operator="beginsWith" text="6" id="{ECD8E4C4-8253-4E31-B129-8817BFD526BB}">
            <xm:f>LEFT('Manage system access '!G4,LEN("6"))="6"</xm:f>
            <x14:dxf>
              <fill>
                <patternFill>
                  <bgColor rgb="FFFFCCCC"/>
                </patternFill>
              </fill>
            </x14:dxf>
          </x14:cfRule>
          <x14:cfRule type="beginsWith" priority="2" operator="beginsWith" text="5" id="{FE80AC14-1FA5-47C3-9D10-8E7B3E0D971B}">
            <xm:f>LEFT('Manage system access '!G4,LEN("5"))="5"</xm:f>
            <x14:dxf>
              <fill>
                <patternFill>
                  <bgColor rgb="FFFFFFCC"/>
                </patternFill>
              </fill>
            </x14:dxf>
          </x14:cfRule>
          <x14:cfRule type="beginsWith" priority="3" operator="beginsWith" text="4" id="{4A906845-128A-451E-A978-90DD12EA1AE7}">
            <xm:f>LEFT('Manage system access '!G4,LEN("4"))="4"</xm:f>
            <x14:dxf>
              <fill>
                <patternFill>
                  <bgColor rgb="FFFFFFCC"/>
                </patternFill>
              </fill>
            </x14:dxf>
          </x14:cfRule>
          <x14:cfRule type="beginsWith" priority="4" operator="beginsWith" text="3" id="{85DE9C9A-BE0F-45B6-A0F7-7274ED0634CB}">
            <xm:f>LEFT('Manage system access '!G4,LEN("3"))="3"</xm:f>
            <x14:dxf>
              <fill>
                <patternFill>
                  <bgColor rgb="FFFFFFCC"/>
                </patternFill>
              </fill>
            </x14:dxf>
          </x14:cfRule>
          <x14:cfRule type="beginsWith" priority="5" operator="beginsWith" text="2" id="{12AAB8A5-52EE-4122-A6FF-46AD27495A95}">
            <xm:f>LEFT('Manage system access '!G4,LEN("2"))="2"</xm:f>
            <x14:dxf>
              <fill>
                <patternFill>
                  <fgColor theme="0"/>
                  <bgColor rgb="FFCCFFCC"/>
                </patternFill>
              </fill>
            </x14:dxf>
          </x14:cfRule>
          <x14:cfRule type="beginsWith" priority="6" operator="beginsWith" text="1" id="{9A5E2FBF-5409-454A-91BA-9B4CA7A5BBC7}">
            <xm:f>LEFT('Manage system access '!G4,LEN("1"))="1"</xm:f>
            <x14:dxf>
              <fill>
                <patternFill>
                  <bgColor rgb="FFCCFFCC"/>
                </patternFill>
              </fill>
            </x14:dxf>
          </x14:cfRule>
          <x14:cfRule type="beginsWith" priority="7" operator="beginsWith" text="0" id="{EA0E033E-0C47-406E-AD52-145EB51939B2}">
            <xm:f>LEFT('Manage system access '!G4,LEN("0"))="0"</xm:f>
            <x14:dxf>
              <fill>
                <patternFill>
                  <bgColor rgb="FFCCFFCC"/>
                </patternFill>
              </fill>
            </x14:dxf>
          </x14:cfRule>
          <xm:sqref>E4:H20 L4:L20</xm:sqref>
        </x14:conditionalFormatting>
      </x14:conditionalFormattings>
    </ext>
    <ext xmlns:x14="http://schemas.microsoft.com/office/spreadsheetml/2009/9/main" uri="{CCE6A557-97BC-4b89-ADB6-D9C93CAAB3DF}">
      <x14:dataValidations xmlns:xm="http://schemas.microsoft.com/office/excel/2006/main" count="2">
        <x14:dataValidation type="list" showInputMessage="1" showErrorMessage="1" promptTitle="Supplier" prompt="Please make a selection from the list" xr:uid="{00000000-0002-0000-2300-000001000000}">
          <x14:formula1>
            <xm:f>'Priority Ratings'!$I$21:$I$23</xm:f>
          </x14:formula1>
          <xm:sqref>I4:I20</xm:sqref>
        </x14:dataValidation>
        <x14:dataValidation type="list" allowBlank="1" showInputMessage="1" showErrorMessage="1" xr:uid="{00000000-0002-0000-2300-000002000000}">
          <x14:formula1>
            <xm:f>'Priority Ratings'!$C$21:$C$27</xm:f>
          </x14:formula1>
          <xm:sqref>E4:E20</xm:sqref>
        </x14:dataValidation>
      </x14:dataValidations>
    </ext>
  </extLst>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dimension ref="A1:L54"/>
  <sheetViews>
    <sheetView topLeftCell="E16" workbookViewId="0">
      <selection activeCell="F18" sqref="F18"/>
    </sheetView>
  </sheetViews>
  <sheetFormatPr defaultColWidth="9.1796875" defaultRowHeight="14" x14ac:dyDescent="0.3"/>
  <cols>
    <col min="1" max="1" width="13" style="299" customWidth="1"/>
    <col min="2" max="2" width="13.54296875" style="299" customWidth="1"/>
    <col min="3" max="3" width="39.26953125" style="299" customWidth="1"/>
    <col min="4" max="4" width="55.453125" style="302" customWidth="1"/>
    <col min="5" max="5" width="17.453125" style="321" customWidth="1"/>
    <col min="6" max="6" width="11.26953125" style="321" customWidth="1"/>
    <col min="7" max="7" width="14.26953125" style="321" customWidth="1"/>
    <col min="8" max="8" width="38.54296875" style="321" customWidth="1"/>
    <col min="9" max="9" width="17" style="321" customWidth="1"/>
    <col min="10" max="10" width="25.453125" style="321" customWidth="1"/>
    <col min="11" max="11" width="17.54296875" style="321" customWidth="1"/>
    <col min="12" max="12" width="19.54296875" style="321" customWidth="1"/>
    <col min="13" max="16384" width="9.1796875" style="299"/>
  </cols>
  <sheetData>
    <row r="1" spans="1:12" ht="24" customHeight="1" thickBot="1" x14ac:dyDescent="0.45">
      <c r="A1" s="400" t="s">
        <v>1096</v>
      </c>
      <c r="B1" s="401"/>
      <c r="C1" s="401"/>
      <c r="E1" s="336"/>
      <c r="F1" s="336"/>
      <c r="G1" s="336"/>
      <c r="H1" s="336"/>
      <c r="I1" s="336"/>
      <c r="J1" s="336"/>
      <c r="K1" s="336"/>
      <c r="L1" s="336"/>
    </row>
    <row r="2" spans="1:12" ht="35.25" customHeight="1" thickBot="1" x14ac:dyDescent="0.35">
      <c r="A2" s="402"/>
      <c r="B2" s="401"/>
      <c r="C2" s="401"/>
      <c r="E2" s="739" t="s">
        <v>1693</v>
      </c>
      <c r="F2" s="740"/>
      <c r="G2" s="740"/>
      <c r="H2" s="741"/>
      <c r="I2" s="742" t="s">
        <v>1692</v>
      </c>
      <c r="J2" s="743"/>
      <c r="K2" s="744"/>
      <c r="L2" s="336"/>
    </row>
    <row r="3" spans="1:12" ht="67.5" customHeight="1" thickBot="1" x14ac:dyDescent="0.3">
      <c r="A3" s="403" t="s">
        <v>308</v>
      </c>
      <c r="B3" s="377" t="s">
        <v>309</v>
      </c>
      <c r="C3" s="378" t="s">
        <v>310</v>
      </c>
      <c r="D3" s="379" t="s">
        <v>312</v>
      </c>
      <c r="E3" s="532" t="s">
        <v>42</v>
      </c>
      <c r="F3" s="532" t="s">
        <v>43</v>
      </c>
      <c r="G3" s="532" t="s">
        <v>44</v>
      </c>
      <c r="H3" s="532" t="s">
        <v>45</v>
      </c>
      <c r="I3" s="308" t="s">
        <v>1688</v>
      </c>
      <c r="J3" s="308" t="s">
        <v>306</v>
      </c>
      <c r="K3" s="308" t="s">
        <v>587</v>
      </c>
      <c r="L3" s="533" t="s">
        <v>47</v>
      </c>
    </row>
    <row r="4" spans="1:12" ht="51" customHeight="1" x14ac:dyDescent="0.25">
      <c r="A4" s="751" t="s">
        <v>1097</v>
      </c>
      <c r="B4" s="327" t="s">
        <v>1098</v>
      </c>
      <c r="C4" s="327" t="s">
        <v>1099</v>
      </c>
      <c r="D4" s="327" t="s">
        <v>1100</v>
      </c>
      <c r="E4" s="612" t="s">
        <v>61</v>
      </c>
      <c r="F4" s="613">
        <f>IF(E4='Priority Ratings'!$C$21,'Priority Ratings'!$B$21,IF(E4='Priority Ratings'!$C$22,'Priority Ratings'!$B$22,IF(E4='Priority Ratings'!$C$23,'Priority Ratings'!$B$23,IF(E4='Priority Ratings'!$C$24,'Priority Ratings'!$B$24,IF(E4='Priority Ratings'!$C$25,'Priority Ratings'!$B$25,IF(E4='Priority Ratings'!$C$26,'Priority Ratings'!$B$26,IF(E4='Priority Ratings'!$C$27,'Priority Ratings'!$B$27,"No Rating")))))))</f>
        <v>5</v>
      </c>
      <c r="G4" s="614">
        <f t="shared" ref="G4:G17" si="0">F4/F$18</f>
        <v>7.1428571428571425E-2</v>
      </c>
      <c r="H4" s="626" t="s">
        <v>64</v>
      </c>
      <c r="I4" s="615">
        <v>0</v>
      </c>
      <c r="J4" s="391"/>
      <c r="K4" s="616"/>
      <c r="L4" s="639">
        <f>I4*G4</f>
        <v>0</v>
      </c>
    </row>
    <row r="5" spans="1:12" ht="42" customHeight="1" x14ac:dyDescent="0.25">
      <c r="A5" s="758"/>
      <c r="B5" s="328" t="s">
        <v>1101</v>
      </c>
      <c r="C5" s="328" t="s">
        <v>1102</v>
      </c>
      <c r="D5" s="328" t="s">
        <v>1103</v>
      </c>
      <c r="E5" s="525" t="s">
        <v>61</v>
      </c>
      <c r="F5" s="475">
        <f>IF(E5='Priority Ratings'!$C$21,'Priority Ratings'!$B$21,IF(E5='Priority Ratings'!$C$22,'Priority Ratings'!$B$22,IF(E5='Priority Ratings'!$C$23,'Priority Ratings'!$B$23,IF(E5='Priority Ratings'!$C$24,'Priority Ratings'!$B$24,IF(E5='Priority Ratings'!$C$25,'Priority Ratings'!$B$25,IF(E5='Priority Ratings'!$C$26,'Priority Ratings'!$B$26,IF(E5='Priority Ratings'!$C$27,'Priority Ratings'!$B$27,"No Rating")))))))</f>
        <v>5</v>
      </c>
      <c r="G5" s="465">
        <f t="shared" si="0"/>
        <v>7.1428571428571425E-2</v>
      </c>
      <c r="H5" s="466" t="s">
        <v>56</v>
      </c>
      <c r="I5" s="468">
        <v>0</v>
      </c>
      <c r="J5" s="342"/>
      <c r="K5" s="461"/>
      <c r="L5" s="524">
        <f t="shared" ref="L5:L17" si="1">I5*G5</f>
        <v>0</v>
      </c>
    </row>
    <row r="6" spans="1:12" ht="54.75" customHeight="1" x14ac:dyDescent="0.25">
      <c r="A6" s="758"/>
      <c r="B6" s="328" t="s">
        <v>1104</v>
      </c>
      <c r="C6" s="328" t="s">
        <v>1105</v>
      </c>
      <c r="D6" s="328" t="s">
        <v>1106</v>
      </c>
      <c r="E6" s="525" t="s">
        <v>61</v>
      </c>
      <c r="F6" s="475">
        <f>IF(E6='Priority Ratings'!$C$21,'Priority Ratings'!$B$21,IF(E6='Priority Ratings'!$C$22,'Priority Ratings'!$B$22,IF(E6='Priority Ratings'!$C$23,'Priority Ratings'!$B$23,IF(E6='Priority Ratings'!$C$24,'Priority Ratings'!$B$24,IF(E6='Priority Ratings'!$C$25,'Priority Ratings'!$B$25,IF(E6='Priority Ratings'!$C$26,'Priority Ratings'!$B$26,IF(E6='Priority Ratings'!$C$27,'Priority Ratings'!$B$27,"No Rating")))))))</f>
        <v>5</v>
      </c>
      <c r="G6" s="465">
        <f t="shared" si="0"/>
        <v>7.1428571428571425E-2</v>
      </c>
      <c r="H6" s="466" t="s">
        <v>56</v>
      </c>
      <c r="I6" s="468">
        <v>0</v>
      </c>
      <c r="J6" s="342"/>
      <c r="K6" s="461"/>
      <c r="L6" s="524">
        <f t="shared" si="1"/>
        <v>0</v>
      </c>
    </row>
    <row r="7" spans="1:12" ht="41.25" customHeight="1" x14ac:dyDescent="0.25">
      <c r="A7" s="758"/>
      <c r="B7" s="328" t="s">
        <v>1107</v>
      </c>
      <c r="C7" s="328" t="s">
        <v>1108</v>
      </c>
      <c r="D7" s="328" t="s">
        <v>1109</v>
      </c>
      <c r="E7" s="525" t="s">
        <v>61</v>
      </c>
      <c r="F7" s="475">
        <f>IF(E7='Priority Ratings'!$C$21,'Priority Ratings'!$B$21,IF(E7='Priority Ratings'!$C$22,'Priority Ratings'!$B$22,IF(E7='Priority Ratings'!$C$23,'Priority Ratings'!$B$23,IF(E7='Priority Ratings'!$C$24,'Priority Ratings'!$B$24,IF(E7='Priority Ratings'!$C$25,'Priority Ratings'!$B$25,IF(E7='Priority Ratings'!$C$26,'Priority Ratings'!$B$26,IF(E7='Priority Ratings'!$C$27,'Priority Ratings'!$B$27,"No Rating")))))))</f>
        <v>5</v>
      </c>
      <c r="G7" s="465">
        <f t="shared" si="0"/>
        <v>7.1428571428571425E-2</v>
      </c>
      <c r="H7" s="466" t="s">
        <v>56</v>
      </c>
      <c r="I7" s="468">
        <v>0</v>
      </c>
      <c r="J7" s="342"/>
      <c r="K7" s="461"/>
      <c r="L7" s="524">
        <f t="shared" si="1"/>
        <v>0</v>
      </c>
    </row>
    <row r="8" spans="1:12" ht="39.75" customHeight="1" x14ac:dyDescent="0.25">
      <c r="A8" s="758"/>
      <c r="B8" s="328" t="s">
        <v>1110</v>
      </c>
      <c r="C8" s="328" t="s">
        <v>1111</v>
      </c>
      <c r="D8" s="328" t="s">
        <v>1112</v>
      </c>
      <c r="E8" s="525" t="s">
        <v>61</v>
      </c>
      <c r="F8" s="475">
        <f>IF(E8='Priority Ratings'!$C$21,'Priority Ratings'!$B$21,IF(E8='Priority Ratings'!$C$22,'Priority Ratings'!$B$22,IF(E8='Priority Ratings'!$C$23,'Priority Ratings'!$B$23,IF(E8='Priority Ratings'!$C$24,'Priority Ratings'!$B$24,IF(E8='Priority Ratings'!$C$25,'Priority Ratings'!$B$25,IF(E8='Priority Ratings'!$C$26,'Priority Ratings'!$B$26,IF(E8='Priority Ratings'!$C$27,'Priority Ratings'!$B$27,"No Rating")))))))</f>
        <v>5</v>
      </c>
      <c r="G8" s="465">
        <f t="shared" si="0"/>
        <v>7.1428571428571425E-2</v>
      </c>
      <c r="H8" s="466" t="s">
        <v>56</v>
      </c>
      <c r="I8" s="468">
        <v>0</v>
      </c>
      <c r="J8" s="342"/>
      <c r="K8" s="461"/>
      <c r="L8" s="524">
        <f t="shared" si="1"/>
        <v>0</v>
      </c>
    </row>
    <row r="9" spans="1:12" ht="62.25" customHeight="1" x14ac:dyDescent="0.25">
      <c r="A9" s="758"/>
      <c r="B9" s="328" t="s">
        <v>1113</v>
      </c>
      <c r="C9" s="328" t="s">
        <v>1114</v>
      </c>
      <c r="D9" s="328" t="s">
        <v>1115</v>
      </c>
      <c r="E9" s="525" t="s">
        <v>61</v>
      </c>
      <c r="F9" s="475">
        <f>IF(E9='Priority Ratings'!$C$21,'Priority Ratings'!$B$21,IF(E9='Priority Ratings'!$C$22,'Priority Ratings'!$B$22,IF(E9='Priority Ratings'!$C$23,'Priority Ratings'!$B$23,IF(E9='Priority Ratings'!$C$24,'Priority Ratings'!$B$24,IF(E9='Priority Ratings'!$C$25,'Priority Ratings'!$B$25,IF(E9='Priority Ratings'!$C$26,'Priority Ratings'!$B$26,IF(E9='Priority Ratings'!$C$27,'Priority Ratings'!$B$27,"No Rating")))))))</f>
        <v>5</v>
      </c>
      <c r="G9" s="465">
        <f t="shared" si="0"/>
        <v>7.1428571428571425E-2</v>
      </c>
      <c r="H9" s="466" t="s">
        <v>56</v>
      </c>
      <c r="I9" s="468">
        <v>0</v>
      </c>
      <c r="J9" s="342"/>
      <c r="K9" s="461"/>
      <c r="L9" s="524">
        <f t="shared" si="1"/>
        <v>0</v>
      </c>
    </row>
    <row r="10" spans="1:12" ht="63" customHeight="1" x14ac:dyDescent="0.25">
      <c r="A10" s="758"/>
      <c r="B10" s="328" t="s">
        <v>1116</v>
      </c>
      <c r="C10" s="328" t="s">
        <v>1117</v>
      </c>
      <c r="D10" s="328" t="s">
        <v>1118</v>
      </c>
      <c r="E10" s="525" t="s">
        <v>61</v>
      </c>
      <c r="F10" s="475">
        <f>IF(E10='Priority Ratings'!$C$21,'Priority Ratings'!$B$21,IF(E10='Priority Ratings'!$C$22,'Priority Ratings'!$B$22,IF(E10='Priority Ratings'!$C$23,'Priority Ratings'!$B$23,IF(E10='Priority Ratings'!$C$24,'Priority Ratings'!$B$24,IF(E10='Priority Ratings'!$C$25,'Priority Ratings'!$B$25,IF(E10='Priority Ratings'!$C$26,'Priority Ratings'!$B$26,IF(E10='Priority Ratings'!$C$27,'Priority Ratings'!$B$27,"No Rating")))))))</f>
        <v>5</v>
      </c>
      <c r="G10" s="465">
        <f t="shared" si="0"/>
        <v>7.1428571428571425E-2</v>
      </c>
      <c r="H10" s="466" t="s">
        <v>56</v>
      </c>
      <c r="I10" s="468">
        <v>0</v>
      </c>
      <c r="J10" s="381"/>
      <c r="K10" s="381"/>
      <c r="L10" s="524">
        <f t="shared" si="1"/>
        <v>0</v>
      </c>
    </row>
    <row r="11" spans="1:12" ht="37.5" x14ac:dyDescent="0.25">
      <c r="A11" s="758"/>
      <c r="B11" s="328" t="s">
        <v>1119</v>
      </c>
      <c r="C11" s="328" t="s">
        <v>1120</v>
      </c>
      <c r="D11" s="328" t="s">
        <v>1121</v>
      </c>
      <c r="E11" s="525" t="s">
        <v>61</v>
      </c>
      <c r="F11" s="475">
        <f>IF(E11='Priority Ratings'!$C$21,'Priority Ratings'!$B$21,IF(E11='Priority Ratings'!$C$22,'Priority Ratings'!$B$22,IF(E11='Priority Ratings'!$C$23,'Priority Ratings'!$B$23,IF(E11='Priority Ratings'!$C$24,'Priority Ratings'!$B$24,IF(E11='Priority Ratings'!$C$25,'Priority Ratings'!$B$25,IF(E11='Priority Ratings'!$C$26,'Priority Ratings'!$B$26,IF(E11='Priority Ratings'!$C$27,'Priority Ratings'!$B$27,"No Rating")))))))</f>
        <v>5</v>
      </c>
      <c r="G11" s="465">
        <f t="shared" si="0"/>
        <v>7.1428571428571425E-2</v>
      </c>
      <c r="H11" s="466" t="s">
        <v>56</v>
      </c>
      <c r="I11" s="468">
        <v>0</v>
      </c>
      <c r="J11" s="381"/>
      <c r="K11" s="381"/>
      <c r="L11" s="524">
        <f t="shared" si="1"/>
        <v>0</v>
      </c>
    </row>
    <row r="12" spans="1:12" ht="37.5" x14ac:dyDescent="0.25">
      <c r="A12" s="758"/>
      <c r="B12" s="328" t="s">
        <v>1122</v>
      </c>
      <c r="C12" s="328" t="s">
        <v>1123</v>
      </c>
      <c r="D12" s="328" t="s">
        <v>1124</v>
      </c>
      <c r="E12" s="525" t="s">
        <v>61</v>
      </c>
      <c r="F12" s="475">
        <f>IF(E12='Priority Ratings'!$C$21,'Priority Ratings'!$B$21,IF(E12='Priority Ratings'!$C$22,'Priority Ratings'!$B$22,IF(E12='Priority Ratings'!$C$23,'Priority Ratings'!$B$23,IF(E12='Priority Ratings'!$C$24,'Priority Ratings'!$B$24,IF(E12='Priority Ratings'!$C$25,'Priority Ratings'!$B$25,IF(E12='Priority Ratings'!$C$26,'Priority Ratings'!$B$26,IF(E12='Priority Ratings'!$C$27,'Priority Ratings'!$B$27,"No Rating")))))))</f>
        <v>5</v>
      </c>
      <c r="G12" s="465">
        <f t="shared" si="0"/>
        <v>7.1428571428571425E-2</v>
      </c>
      <c r="H12" s="466" t="s">
        <v>56</v>
      </c>
      <c r="I12" s="468">
        <v>0</v>
      </c>
      <c r="J12" s="381"/>
      <c r="K12" s="381"/>
      <c r="L12" s="524">
        <f t="shared" si="1"/>
        <v>0</v>
      </c>
    </row>
    <row r="13" spans="1:12" ht="23.25" customHeight="1" x14ac:dyDescent="0.25">
      <c r="A13" s="758"/>
      <c r="B13" s="328" t="s">
        <v>1125</v>
      </c>
      <c r="C13" s="328" t="s">
        <v>1126</v>
      </c>
      <c r="D13" s="328" t="s">
        <v>1127</v>
      </c>
      <c r="E13" s="525" t="s">
        <v>61</v>
      </c>
      <c r="F13" s="475">
        <f>IF(E13='Priority Ratings'!$C$21,'Priority Ratings'!$B$21,IF(E13='Priority Ratings'!$C$22,'Priority Ratings'!$B$22,IF(E13='Priority Ratings'!$C$23,'Priority Ratings'!$B$23,IF(E13='Priority Ratings'!$C$24,'Priority Ratings'!$B$24,IF(E13='Priority Ratings'!$C$25,'Priority Ratings'!$B$25,IF(E13='Priority Ratings'!$C$26,'Priority Ratings'!$B$26,IF(E13='Priority Ratings'!$C$27,'Priority Ratings'!$B$27,"No Rating")))))))</f>
        <v>5</v>
      </c>
      <c r="G13" s="465">
        <f t="shared" si="0"/>
        <v>7.1428571428571425E-2</v>
      </c>
      <c r="H13" s="466" t="s">
        <v>56</v>
      </c>
      <c r="I13" s="468">
        <v>0</v>
      </c>
      <c r="J13" s="381"/>
      <c r="K13" s="381"/>
      <c r="L13" s="524">
        <f t="shared" si="1"/>
        <v>0</v>
      </c>
    </row>
    <row r="14" spans="1:12" ht="37.5" x14ac:dyDescent="0.25">
      <c r="A14" s="758"/>
      <c r="B14" s="328" t="s">
        <v>1128</v>
      </c>
      <c r="C14" s="328" t="s">
        <v>1129</v>
      </c>
      <c r="D14" s="328" t="s">
        <v>1129</v>
      </c>
      <c r="E14" s="525" t="s">
        <v>61</v>
      </c>
      <c r="F14" s="475">
        <f>IF(E14='Priority Ratings'!$C$21,'Priority Ratings'!$B$21,IF(E14='Priority Ratings'!$C$22,'Priority Ratings'!$B$22,IF(E14='Priority Ratings'!$C$23,'Priority Ratings'!$B$23,IF(E14='Priority Ratings'!$C$24,'Priority Ratings'!$B$24,IF(E14='Priority Ratings'!$C$25,'Priority Ratings'!$B$25,IF(E14='Priority Ratings'!$C$26,'Priority Ratings'!$B$26,IF(E14='Priority Ratings'!$C$27,'Priority Ratings'!$B$27,"No Rating")))))))</f>
        <v>5</v>
      </c>
      <c r="G14" s="465">
        <f t="shared" si="0"/>
        <v>7.1428571428571425E-2</v>
      </c>
      <c r="H14" s="466" t="s">
        <v>56</v>
      </c>
      <c r="I14" s="468">
        <v>0</v>
      </c>
      <c r="J14" s="381"/>
      <c r="K14" s="381"/>
      <c r="L14" s="524">
        <f t="shared" si="1"/>
        <v>0</v>
      </c>
    </row>
    <row r="15" spans="1:12" ht="34.5" customHeight="1" x14ac:dyDescent="0.25">
      <c r="A15" s="758"/>
      <c r="B15" s="328" t="s">
        <v>1130</v>
      </c>
      <c r="C15" s="328" t="s">
        <v>1131</v>
      </c>
      <c r="D15" s="328" t="s">
        <v>1132</v>
      </c>
      <c r="E15" s="525" t="s">
        <v>61</v>
      </c>
      <c r="F15" s="475">
        <f>IF(E15='Priority Ratings'!$C$21,'Priority Ratings'!$B$21,IF(E15='Priority Ratings'!$C$22,'Priority Ratings'!$B$22,IF(E15='Priority Ratings'!$C$23,'Priority Ratings'!$B$23,IF(E15='Priority Ratings'!$C$24,'Priority Ratings'!$B$24,IF(E15='Priority Ratings'!$C$25,'Priority Ratings'!$B$25,IF(E15='Priority Ratings'!$C$26,'Priority Ratings'!$B$26,IF(E15='Priority Ratings'!$C$27,'Priority Ratings'!$B$27,"No Rating")))))))</f>
        <v>5</v>
      </c>
      <c r="G15" s="465">
        <f t="shared" si="0"/>
        <v>7.1428571428571425E-2</v>
      </c>
      <c r="H15" s="466" t="s">
        <v>56</v>
      </c>
      <c r="I15" s="468">
        <v>0</v>
      </c>
      <c r="J15" s="381"/>
      <c r="K15" s="381"/>
      <c r="L15" s="524">
        <f t="shared" si="1"/>
        <v>0</v>
      </c>
    </row>
    <row r="16" spans="1:12" ht="48" customHeight="1" x14ac:dyDescent="0.25">
      <c r="A16" s="758"/>
      <c r="B16" s="328" t="s">
        <v>1133</v>
      </c>
      <c r="C16" s="328" t="s">
        <v>1134</v>
      </c>
      <c r="D16" s="328" t="s">
        <v>1135</v>
      </c>
      <c r="E16" s="525" t="s">
        <v>61</v>
      </c>
      <c r="F16" s="475">
        <f>IF(E16='Priority Ratings'!$C$21,'Priority Ratings'!$B$21,IF(E16='Priority Ratings'!$C$22,'Priority Ratings'!$B$22,IF(E16='Priority Ratings'!$C$23,'Priority Ratings'!$B$23,IF(E16='Priority Ratings'!$C$24,'Priority Ratings'!$B$24,IF(E16='Priority Ratings'!$C$25,'Priority Ratings'!$B$25,IF(E16='Priority Ratings'!$C$26,'Priority Ratings'!$B$26,IF(E16='Priority Ratings'!$C$27,'Priority Ratings'!$B$27,"No Rating")))))))</f>
        <v>5</v>
      </c>
      <c r="G16" s="465">
        <f t="shared" si="0"/>
        <v>7.1428571428571425E-2</v>
      </c>
      <c r="H16" s="466" t="s">
        <v>56</v>
      </c>
      <c r="I16" s="468">
        <v>0</v>
      </c>
      <c r="J16" s="381"/>
      <c r="K16" s="381"/>
      <c r="L16" s="524">
        <f t="shared" si="1"/>
        <v>0</v>
      </c>
    </row>
    <row r="17" spans="1:12" ht="75.75" customHeight="1" thickBot="1" x14ac:dyDescent="0.3">
      <c r="A17" s="759"/>
      <c r="B17" s="329" t="s">
        <v>1136</v>
      </c>
      <c r="C17" s="329" t="s">
        <v>1137</v>
      </c>
      <c r="D17" s="329" t="s">
        <v>1138</v>
      </c>
      <c r="E17" s="545" t="s">
        <v>61</v>
      </c>
      <c r="F17" s="500">
        <f>IF(E17='Priority Ratings'!$C$21,'Priority Ratings'!$B$21,IF(E17='Priority Ratings'!$C$22,'Priority Ratings'!$B$22,IF(E17='Priority Ratings'!$C$23,'Priority Ratings'!$B$23,IF(E17='Priority Ratings'!$C$24,'Priority Ratings'!$B$24,IF(E17='Priority Ratings'!$C$25,'Priority Ratings'!$B$25,IF(E17='Priority Ratings'!$C$26,'Priority Ratings'!$B$26,IF(E17='Priority Ratings'!$C$27,'Priority Ratings'!$B$27,"No Rating")))))))</f>
        <v>5</v>
      </c>
      <c r="G17" s="501">
        <f t="shared" si="0"/>
        <v>7.1428571428571425E-2</v>
      </c>
      <c r="H17" s="535" t="s">
        <v>56</v>
      </c>
      <c r="I17" s="558">
        <v>0</v>
      </c>
      <c r="J17" s="512"/>
      <c r="K17" s="512"/>
      <c r="L17" s="536">
        <f t="shared" si="1"/>
        <v>0</v>
      </c>
    </row>
    <row r="18" spans="1:12" ht="35.25" customHeight="1" thickBot="1" x14ac:dyDescent="0.35">
      <c r="D18" s="321"/>
      <c r="F18" s="504">
        <f>SUM(F4:F17)</f>
        <v>70</v>
      </c>
      <c r="G18" s="478">
        <f>SUM(G4:G17)</f>
        <v>0.99999999999999967</v>
      </c>
      <c r="K18" s="522" t="s">
        <v>21</v>
      </c>
      <c r="L18" s="547">
        <f>SUM(L4:L17)</f>
        <v>0</v>
      </c>
    </row>
    <row r="19" spans="1:12" ht="35.25" customHeight="1" x14ac:dyDescent="0.25">
      <c r="D19" s="321"/>
    </row>
    <row r="20" spans="1:12" ht="35.25" customHeight="1" x14ac:dyDescent="0.25">
      <c r="D20" s="321"/>
    </row>
    <row r="21" spans="1:12" ht="35.25" customHeight="1" x14ac:dyDescent="0.25">
      <c r="D21" s="321"/>
    </row>
    <row r="22" spans="1:12" ht="35.25" customHeight="1" x14ac:dyDescent="0.25">
      <c r="D22" s="321"/>
    </row>
    <row r="23" spans="1:12" ht="35.25" customHeight="1" x14ac:dyDescent="0.25">
      <c r="D23" s="321"/>
    </row>
    <row r="24" spans="1:12" ht="35.25" customHeight="1" x14ac:dyDescent="0.25">
      <c r="D24" s="321"/>
    </row>
    <row r="25" spans="1:12" ht="35.25" customHeight="1" x14ac:dyDescent="0.25">
      <c r="D25" s="321"/>
    </row>
    <row r="26" spans="1:12" ht="35.25" customHeight="1" x14ac:dyDescent="0.25">
      <c r="D26" s="321"/>
    </row>
    <row r="27" spans="1:12" ht="35.25" customHeight="1" x14ac:dyDescent="0.25">
      <c r="D27" s="321"/>
    </row>
    <row r="28" spans="1:12" ht="35.25" customHeight="1" x14ac:dyDescent="0.25">
      <c r="D28" s="321"/>
    </row>
    <row r="29" spans="1:12" ht="35.25" customHeight="1" x14ac:dyDescent="0.25">
      <c r="D29" s="321"/>
    </row>
    <row r="30" spans="1:12" ht="35.25" customHeight="1" x14ac:dyDescent="0.25">
      <c r="D30" s="321"/>
    </row>
    <row r="31" spans="1:12" ht="35.25" customHeight="1" x14ac:dyDescent="0.25">
      <c r="D31" s="321"/>
    </row>
    <row r="32" spans="1:12" ht="35.25" customHeight="1" x14ac:dyDescent="0.25">
      <c r="D32" s="321"/>
    </row>
    <row r="33" spans="4:4" ht="35.25" customHeight="1" x14ac:dyDescent="0.25">
      <c r="D33" s="321"/>
    </row>
    <row r="34" spans="4:4" ht="35.25" customHeight="1" x14ac:dyDescent="0.25">
      <c r="D34" s="321"/>
    </row>
    <row r="35" spans="4:4" ht="35.25" customHeight="1" x14ac:dyDescent="0.25">
      <c r="D35" s="321"/>
    </row>
    <row r="36" spans="4:4" ht="35.25" customHeight="1" x14ac:dyDescent="0.25">
      <c r="D36" s="321"/>
    </row>
    <row r="37" spans="4:4" ht="35.25" customHeight="1" x14ac:dyDescent="0.25">
      <c r="D37" s="321"/>
    </row>
    <row r="38" spans="4:4" ht="35.25" customHeight="1" x14ac:dyDescent="0.25">
      <c r="D38" s="321"/>
    </row>
    <row r="39" spans="4:4" ht="35.25" customHeight="1" x14ac:dyDescent="0.25">
      <c r="D39" s="321"/>
    </row>
    <row r="40" spans="4:4" ht="35.25" customHeight="1" x14ac:dyDescent="0.25">
      <c r="D40" s="321"/>
    </row>
    <row r="41" spans="4:4" ht="35.25" customHeight="1" x14ac:dyDescent="0.25">
      <c r="D41" s="321"/>
    </row>
    <row r="42" spans="4:4" ht="35.25" customHeight="1" x14ac:dyDescent="0.25">
      <c r="D42" s="321"/>
    </row>
    <row r="43" spans="4:4" ht="35.25" customHeight="1" x14ac:dyDescent="0.25">
      <c r="D43" s="321"/>
    </row>
    <row r="44" spans="4:4" ht="35.25" customHeight="1" x14ac:dyDescent="0.25">
      <c r="D44" s="321"/>
    </row>
    <row r="45" spans="4:4" ht="35.25" customHeight="1" x14ac:dyDescent="0.25">
      <c r="D45" s="321"/>
    </row>
    <row r="46" spans="4:4" ht="35.25" customHeight="1" x14ac:dyDescent="0.25">
      <c r="D46" s="321"/>
    </row>
    <row r="47" spans="4:4" ht="35.25" customHeight="1" x14ac:dyDescent="0.25">
      <c r="D47" s="321"/>
    </row>
    <row r="48" spans="4:4" ht="35.25" customHeight="1" x14ac:dyDescent="0.25">
      <c r="D48" s="321"/>
    </row>
    <row r="49" spans="4:4" ht="35.25" customHeight="1" x14ac:dyDescent="0.25">
      <c r="D49" s="321"/>
    </row>
    <row r="50" spans="4:4" ht="35.25" customHeight="1" x14ac:dyDescent="0.25">
      <c r="D50" s="321"/>
    </row>
    <row r="51" spans="4:4" ht="35.25" customHeight="1" x14ac:dyDescent="0.25">
      <c r="D51" s="321"/>
    </row>
    <row r="52" spans="4:4" ht="35.25" customHeight="1" x14ac:dyDescent="0.25">
      <c r="D52" s="321"/>
    </row>
    <row r="53" spans="4:4" ht="35.25" customHeight="1" x14ac:dyDescent="0.25">
      <c r="D53" s="321"/>
    </row>
    <row r="54" spans="4:4" ht="35.25" customHeight="1" x14ac:dyDescent="0.25">
      <c r="D54" s="321"/>
    </row>
  </sheetData>
  <mergeCells count="3">
    <mergeCell ref="A4:A17"/>
    <mergeCell ref="E2:H2"/>
    <mergeCell ref="I2:K2"/>
  </mergeCells>
  <conditionalFormatting sqref="D3">
    <cfRule type="containsText" dxfId="209" priority="22" operator="containsText" text="6">
      <formula>NOT(ISERROR(SEARCH("6",D3)))</formula>
    </cfRule>
    <cfRule type="containsText" dxfId="208" priority="23" operator="containsText" text="5">
      <formula>NOT(ISERROR(SEARCH("5",D3)))</formula>
    </cfRule>
    <cfRule type="containsText" dxfId="207" priority="24" operator="containsText" text="4">
      <formula>NOT(ISERROR(SEARCH("4",D3)))</formula>
    </cfRule>
    <cfRule type="containsText" dxfId="206" priority="25" operator="containsText" text="3">
      <formula>NOT(ISERROR(SEARCH("3",D3)))</formula>
    </cfRule>
    <cfRule type="containsText" dxfId="205" priority="26" operator="containsText" text="2">
      <formula>NOT(ISERROR(SEARCH("2",D3)))</formula>
    </cfRule>
    <cfRule type="containsText" dxfId="204" priority="27" operator="containsText" text="1">
      <formula>NOT(ISERROR(SEARCH("1",D3)))</formula>
    </cfRule>
    <cfRule type="containsText" dxfId="203" priority="28" operator="containsText" text="0">
      <formula>NOT(ISERROR(SEARCH("0",D3)))</formula>
    </cfRule>
  </conditionalFormatting>
  <dataValidations count="1">
    <dataValidation allowBlank="1" showInputMessage="1" showErrorMessage="1" promptTitle="Supplier Evidence" prompt="If the answer is fully comply or partially comply , then provide the actual document name(section, paragraph, page) /evidence and hyperlink to this column as proof" sqref="J4:J9" xr:uid="{00000000-0002-0000-2400-000000000000}"/>
  </dataValidations>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beginsWith" priority="1" operator="beginsWith" text="6" id="{9740CD10-21D1-4BFA-A73D-BCEE9EFF4074}">
            <xm:f>LEFT('Manage system access '!G4,LEN("6"))="6"</xm:f>
            <x14:dxf>
              <fill>
                <patternFill>
                  <bgColor rgb="FFFFCCCC"/>
                </patternFill>
              </fill>
            </x14:dxf>
          </x14:cfRule>
          <x14:cfRule type="beginsWith" priority="2" operator="beginsWith" text="5" id="{9A104D7C-6B85-45F3-A645-930C05523A18}">
            <xm:f>LEFT('Manage system access '!G4,LEN("5"))="5"</xm:f>
            <x14:dxf>
              <fill>
                <patternFill>
                  <bgColor rgb="FFFFFFCC"/>
                </patternFill>
              </fill>
            </x14:dxf>
          </x14:cfRule>
          <x14:cfRule type="beginsWith" priority="3" operator="beginsWith" text="4" id="{73340569-AC6D-4E08-BC70-29E6FD2B77B4}">
            <xm:f>LEFT('Manage system access '!G4,LEN("4"))="4"</xm:f>
            <x14:dxf>
              <fill>
                <patternFill>
                  <bgColor rgb="FFFFFFCC"/>
                </patternFill>
              </fill>
            </x14:dxf>
          </x14:cfRule>
          <x14:cfRule type="beginsWith" priority="4" operator="beginsWith" text="3" id="{C3AEFFEE-8A93-426E-A934-C8B5111ABF07}">
            <xm:f>LEFT('Manage system access '!G4,LEN("3"))="3"</xm:f>
            <x14:dxf>
              <fill>
                <patternFill>
                  <bgColor rgb="FFFFFFCC"/>
                </patternFill>
              </fill>
            </x14:dxf>
          </x14:cfRule>
          <x14:cfRule type="beginsWith" priority="5" operator="beginsWith" text="2" id="{C337BBD2-BF28-45E1-AB02-FAC7D3C2A783}">
            <xm:f>LEFT('Manage system access '!G4,LEN("2"))="2"</xm:f>
            <x14:dxf>
              <fill>
                <patternFill>
                  <fgColor theme="0"/>
                  <bgColor rgb="FFCCFFCC"/>
                </patternFill>
              </fill>
            </x14:dxf>
          </x14:cfRule>
          <x14:cfRule type="beginsWith" priority="6" operator="beginsWith" text="1" id="{C67F37B0-FDBC-4088-882A-F87508E77181}">
            <xm:f>LEFT('Manage system access '!G4,LEN("1"))="1"</xm:f>
            <x14:dxf>
              <fill>
                <patternFill>
                  <bgColor rgb="FFCCFFCC"/>
                </patternFill>
              </fill>
            </x14:dxf>
          </x14:cfRule>
          <x14:cfRule type="beginsWith" priority="7" operator="beginsWith" text="0" id="{95E28F2E-00DA-42F0-86A0-EA9104E53A95}">
            <xm:f>LEFT('Manage system access '!G4,LEN("0"))="0"</xm:f>
            <x14:dxf>
              <fill>
                <patternFill>
                  <bgColor rgb="FFCCFFCC"/>
                </patternFill>
              </fill>
            </x14:dxf>
          </x14:cfRule>
          <xm:sqref>E4:H17 L4:L17</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r:uid="{00000000-0002-0000-2400-000001000000}">
          <x14:formula1>
            <xm:f>'Priority Ratings'!$C$21:$C$27</xm:f>
          </x14:formula1>
          <xm:sqref>E4:E17</xm:sqref>
        </x14:dataValidation>
        <x14:dataValidation type="list" showInputMessage="1" showErrorMessage="1" promptTitle="Supplier" prompt="Please make a selection from the list" xr:uid="{00000000-0002-0000-2400-000002000000}">
          <x14:formula1>
            <xm:f>'Priority Ratings'!$I$21:$I$23</xm:f>
          </x14:formula1>
          <xm:sqref>I4:I17</xm:sqref>
        </x14:dataValidation>
      </x14:dataValidations>
    </ext>
  </extLst>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dimension ref="A1:L41"/>
  <sheetViews>
    <sheetView topLeftCell="E1" workbookViewId="0">
      <selection activeCell="L10" sqref="L10"/>
    </sheetView>
  </sheetViews>
  <sheetFormatPr defaultColWidth="9.1796875" defaultRowHeight="14" x14ac:dyDescent="0.3"/>
  <cols>
    <col min="1" max="1" width="9.81640625" style="299" customWidth="1"/>
    <col min="2" max="2" width="9.1796875" style="299"/>
    <col min="3" max="3" width="37.81640625" style="299" customWidth="1"/>
    <col min="4" max="4" width="55.453125" style="302" customWidth="1"/>
    <col min="5" max="5" width="17.453125" style="321" customWidth="1"/>
    <col min="6" max="6" width="11.26953125" style="321" customWidth="1"/>
    <col min="7" max="7" width="14.26953125" style="321" customWidth="1"/>
    <col min="8" max="8" width="38.54296875" style="321" customWidth="1"/>
    <col min="9" max="9" width="17" style="321" customWidth="1"/>
    <col min="10" max="10" width="25.453125" style="321" customWidth="1"/>
    <col min="11" max="11" width="17.54296875" style="321" customWidth="1"/>
    <col min="12" max="12" width="19.54296875" style="321" customWidth="1"/>
    <col min="13" max="16384" width="9.1796875" style="299"/>
  </cols>
  <sheetData>
    <row r="1" spans="1:12" ht="20.5" thickBot="1" x14ac:dyDescent="0.35">
      <c r="A1" s="298" t="s">
        <v>1139</v>
      </c>
      <c r="E1" s="336"/>
      <c r="F1" s="336"/>
      <c r="G1" s="336"/>
      <c r="H1" s="336"/>
      <c r="I1" s="336"/>
      <c r="J1" s="336"/>
      <c r="K1" s="336"/>
      <c r="L1" s="336"/>
    </row>
    <row r="2" spans="1:12" ht="20.5" thickBot="1" x14ac:dyDescent="0.35">
      <c r="A2" s="298"/>
      <c r="E2" s="739" t="s">
        <v>1693</v>
      </c>
      <c r="F2" s="740"/>
      <c r="G2" s="740"/>
      <c r="H2" s="741"/>
      <c r="I2" s="742" t="s">
        <v>1692</v>
      </c>
      <c r="J2" s="743"/>
      <c r="K2" s="744"/>
      <c r="L2" s="336"/>
    </row>
    <row r="3" spans="1:12" ht="63" customHeight="1" thickBot="1" x14ac:dyDescent="0.3">
      <c r="A3" s="403" t="s">
        <v>308</v>
      </c>
      <c r="B3" s="410" t="s">
        <v>309</v>
      </c>
      <c r="C3" s="411" t="s">
        <v>310</v>
      </c>
      <c r="D3" s="389" t="s">
        <v>312</v>
      </c>
      <c r="E3" s="532" t="s">
        <v>42</v>
      </c>
      <c r="F3" s="532" t="s">
        <v>43</v>
      </c>
      <c r="G3" s="532" t="s">
        <v>44</v>
      </c>
      <c r="H3" s="532" t="s">
        <v>45</v>
      </c>
      <c r="I3" s="308" t="s">
        <v>1688</v>
      </c>
      <c r="J3" s="308" t="s">
        <v>306</v>
      </c>
      <c r="K3" s="308" t="s">
        <v>587</v>
      </c>
      <c r="L3" s="533" t="s">
        <v>47</v>
      </c>
    </row>
    <row r="4" spans="1:12" ht="57" customHeight="1" x14ac:dyDescent="0.25">
      <c r="A4" s="792" t="s">
        <v>1140</v>
      </c>
      <c r="B4" s="342" t="s">
        <v>1141</v>
      </c>
      <c r="C4" s="399" t="s">
        <v>230</v>
      </c>
      <c r="D4" s="415" t="s">
        <v>1142</v>
      </c>
      <c r="E4" s="612" t="s">
        <v>61</v>
      </c>
      <c r="F4" s="613">
        <f>IF(E4='Priority Ratings'!$C$21,'Priority Ratings'!$B$21,IF(E4='Priority Ratings'!$C$22,'Priority Ratings'!$B$22,IF(E4='Priority Ratings'!$C$23,'Priority Ratings'!$B$23,IF(E4='Priority Ratings'!$C$24,'Priority Ratings'!$B$24,IF(E4='Priority Ratings'!$C$25,'Priority Ratings'!$B$25,IF(E4='Priority Ratings'!$C$26,'Priority Ratings'!$B$26,IF(E4='Priority Ratings'!$C$27,'Priority Ratings'!$B$27,"No Rating")))))))</f>
        <v>5</v>
      </c>
      <c r="G4" s="614">
        <f t="shared" ref="G4:G9" si="0">F4/F$10</f>
        <v>0.16666666666666666</v>
      </c>
      <c r="H4" s="626" t="s">
        <v>64</v>
      </c>
      <c r="I4" s="615">
        <v>0</v>
      </c>
      <c r="J4" s="391"/>
      <c r="K4" s="616"/>
      <c r="L4" s="639">
        <f>I4*G4</f>
        <v>0</v>
      </c>
    </row>
    <row r="5" spans="1:12" ht="44.25" customHeight="1" x14ac:dyDescent="0.25">
      <c r="A5" s="793"/>
      <c r="B5" s="342"/>
      <c r="C5" s="412" t="s">
        <v>1659</v>
      </c>
      <c r="D5" s="415" t="s">
        <v>1660</v>
      </c>
      <c r="E5" s="525" t="s">
        <v>61</v>
      </c>
      <c r="F5" s="475">
        <f>IF(E5='Priority Ratings'!$C$21,'Priority Ratings'!$B$21,IF(E5='Priority Ratings'!$C$22,'Priority Ratings'!$B$22,IF(E5='Priority Ratings'!$C$23,'Priority Ratings'!$B$23,IF(E5='Priority Ratings'!$C$24,'Priority Ratings'!$B$24,IF(E5='Priority Ratings'!$C$25,'Priority Ratings'!$B$25,IF(E5='Priority Ratings'!$C$26,'Priority Ratings'!$B$26,IF(E5='Priority Ratings'!$C$27,'Priority Ratings'!$B$27,"No Rating")))))))</f>
        <v>5</v>
      </c>
      <c r="G5" s="465">
        <f t="shared" si="0"/>
        <v>0.16666666666666666</v>
      </c>
      <c r="H5" s="466" t="s">
        <v>56</v>
      </c>
      <c r="I5" s="468">
        <v>0</v>
      </c>
      <c r="J5" s="342"/>
      <c r="K5" s="461"/>
      <c r="L5" s="524">
        <f t="shared" ref="L5:L9" si="1">I5*G5</f>
        <v>0</v>
      </c>
    </row>
    <row r="6" spans="1:12" ht="43.5" customHeight="1" x14ac:dyDescent="0.25">
      <c r="A6" s="793"/>
      <c r="B6" s="342"/>
      <c r="C6" s="412" t="s">
        <v>1661</v>
      </c>
      <c r="D6" s="415" t="s">
        <v>1662</v>
      </c>
      <c r="E6" s="525" t="s">
        <v>61</v>
      </c>
      <c r="F6" s="475">
        <f>IF(E6='Priority Ratings'!$C$21,'Priority Ratings'!$B$21,IF(E6='Priority Ratings'!$C$22,'Priority Ratings'!$B$22,IF(E6='Priority Ratings'!$C$23,'Priority Ratings'!$B$23,IF(E6='Priority Ratings'!$C$24,'Priority Ratings'!$B$24,IF(E6='Priority Ratings'!$C$25,'Priority Ratings'!$B$25,IF(E6='Priority Ratings'!$C$26,'Priority Ratings'!$B$26,IF(E6='Priority Ratings'!$C$27,'Priority Ratings'!$B$27,"No Rating")))))))</f>
        <v>5</v>
      </c>
      <c r="G6" s="465">
        <f t="shared" si="0"/>
        <v>0.16666666666666666</v>
      </c>
      <c r="H6" s="466" t="s">
        <v>56</v>
      </c>
      <c r="I6" s="468">
        <v>0</v>
      </c>
      <c r="J6" s="342"/>
      <c r="K6" s="461"/>
      <c r="L6" s="524">
        <f t="shared" si="1"/>
        <v>0</v>
      </c>
    </row>
    <row r="7" spans="1:12" ht="40.5" customHeight="1" x14ac:dyDescent="0.25">
      <c r="A7" s="793"/>
      <c r="B7" s="342"/>
      <c r="C7" s="412" t="s">
        <v>1663</v>
      </c>
      <c r="D7" s="415" t="s">
        <v>1664</v>
      </c>
      <c r="E7" s="525" t="s">
        <v>61</v>
      </c>
      <c r="F7" s="475">
        <f>IF(E7='Priority Ratings'!$C$21,'Priority Ratings'!$B$21,IF(E7='Priority Ratings'!$C$22,'Priority Ratings'!$B$22,IF(E7='Priority Ratings'!$C$23,'Priority Ratings'!$B$23,IF(E7='Priority Ratings'!$C$24,'Priority Ratings'!$B$24,IF(E7='Priority Ratings'!$C$25,'Priority Ratings'!$B$25,IF(E7='Priority Ratings'!$C$26,'Priority Ratings'!$B$26,IF(E7='Priority Ratings'!$C$27,'Priority Ratings'!$B$27,"No Rating")))))))</f>
        <v>5</v>
      </c>
      <c r="G7" s="465">
        <f t="shared" si="0"/>
        <v>0.16666666666666666</v>
      </c>
      <c r="H7" s="466" t="s">
        <v>56</v>
      </c>
      <c r="I7" s="468">
        <v>0</v>
      </c>
      <c r="J7" s="342"/>
      <c r="K7" s="461"/>
      <c r="L7" s="524">
        <f t="shared" si="1"/>
        <v>0</v>
      </c>
    </row>
    <row r="8" spans="1:12" ht="49.5" customHeight="1" x14ac:dyDescent="0.25">
      <c r="A8" s="793"/>
      <c r="B8" s="342"/>
      <c r="C8" s="413" t="s">
        <v>1665</v>
      </c>
      <c r="D8" s="415" t="s">
        <v>1666</v>
      </c>
      <c r="E8" s="525" t="s">
        <v>61</v>
      </c>
      <c r="F8" s="475">
        <f>IF(E8='Priority Ratings'!$C$21,'Priority Ratings'!$B$21,IF(E8='Priority Ratings'!$C$22,'Priority Ratings'!$B$22,IF(E8='Priority Ratings'!$C$23,'Priority Ratings'!$B$23,IF(E8='Priority Ratings'!$C$24,'Priority Ratings'!$B$24,IF(E8='Priority Ratings'!$C$25,'Priority Ratings'!$B$25,IF(E8='Priority Ratings'!$C$26,'Priority Ratings'!$B$26,IF(E8='Priority Ratings'!$C$27,'Priority Ratings'!$B$27,"No Rating")))))))</f>
        <v>5</v>
      </c>
      <c r="G8" s="465">
        <f t="shared" si="0"/>
        <v>0.16666666666666666</v>
      </c>
      <c r="H8" s="466" t="s">
        <v>56</v>
      </c>
      <c r="I8" s="468">
        <v>0</v>
      </c>
      <c r="J8" s="342"/>
      <c r="K8" s="461"/>
      <c r="L8" s="524">
        <f t="shared" si="1"/>
        <v>0</v>
      </c>
    </row>
    <row r="9" spans="1:12" ht="50.25" customHeight="1" thickBot="1" x14ac:dyDescent="0.3">
      <c r="A9" s="794"/>
      <c r="B9" s="345"/>
      <c r="C9" s="414" t="s">
        <v>1667</v>
      </c>
      <c r="D9" s="416" t="s">
        <v>1668</v>
      </c>
      <c r="E9" s="545" t="s">
        <v>61</v>
      </c>
      <c r="F9" s="500">
        <f>IF(E9='Priority Ratings'!$C$21,'Priority Ratings'!$B$21,IF(E9='Priority Ratings'!$C$22,'Priority Ratings'!$B$22,IF(E9='Priority Ratings'!$C$23,'Priority Ratings'!$B$23,IF(E9='Priority Ratings'!$C$24,'Priority Ratings'!$B$24,IF(E9='Priority Ratings'!$C$25,'Priority Ratings'!$B$25,IF(E9='Priority Ratings'!$C$26,'Priority Ratings'!$B$26,IF(E9='Priority Ratings'!$C$27,'Priority Ratings'!$B$27,"No Rating")))))))</f>
        <v>5</v>
      </c>
      <c r="G9" s="501">
        <f t="shared" si="0"/>
        <v>0.16666666666666666</v>
      </c>
      <c r="H9" s="535" t="s">
        <v>56</v>
      </c>
      <c r="I9" s="558">
        <v>0</v>
      </c>
      <c r="J9" s="345"/>
      <c r="K9" s="493"/>
      <c r="L9" s="536">
        <f t="shared" si="1"/>
        <v>0</v>
      </c>
    </row>
    <row r="10" spans="1:12" ht="14.5" thickBot="1" x14ac:dyDescent="0.35">
      <c r="D10" s="321"/>
      <c r="F10" s="504">
        <f>SUM(F4:F9)</f>
        <v>30</v>
      </c>
      <c r="G10" s="478">
        <f>SUM(G4:G9)</f>
        <v>0.99999999999999989</v>
      </c>
      <c r="K10" s="522" t="s">
        <v>21</v>
      </c>
      <c r="L10" s="547">
        <f>SUM(L4:L9)</f>
        <v>0</v>
      </c>
    </row>
    <row r="11" spans="1:12" x14ac:dyDescent="0.25">
      <c r="D11" s="321"/>
    </row>
    <row r="12" spans="1:12" x14ac:dyDescent="0.25">
      <c r="D12" s="321"/>
    </row>
    <row r="13" spans="1:12" x14ac:dyDescent="0.25">
      <c r="D13" s="321"/>
    </row>
    <row r="14" spans="1:12" x14ac:dyDescent="0.25">
      <c r="D14" s="321"/>
    </row>
    <row r="15" spans="1:12" x14ac:dyDescent="0.25">
      <c r="D15" s="321"/>
    </row>
    <row r="16" spans="1:12" x14ac:dyDescent="0.25">
      <c r="D16" s="321"/>
    </row>
    <row r="17" spans="4:4" x14ac:dyDescent="0.25">
      <c r="D17" s="321"/>
    </row>
    <row r="18" spans="4:4" x14ac:dyDescent="0.25">
      <c r="D18" s="321"/>
    </row>
    <row r="19" spans="4:4" x14ac:dyDescent="0.25">
      <c r="D19" s="321"/>
    </row>
    <row r="20" spans="4:4" x14ac:dyDescent="0.25">
      <c r="D20" s="321"/>
    </row>
    <row r="21" spans="4:4" x14ac:dyDescent="0.25">
      <c r="D21" s="321"/>
    </row>
    <row r="22" spans="4:4" x14ac:dyDescent="0.25">
      <c r="D22" s="321"/>
    </row>
    <row r="23" spans="4:4" x14ac:dyDescent="0.25">
      <c r="D23" s="321"/>
    </row>
    <row r="24" spans="4:4" x14ac:dyDescent="0.25">
      <c r="D24" s="321"/>
    </row>
    <row r="25" spans="4:4" x14ac:dyDescent="0.25">
      <c r="D25" s="321"/>
    </row>
    <row r="26" spans="4:4" x14ac:dyDescent="0.25">
      <c r="D26" s="321"/>
    </row>
    <row r="27" spans="4:4" x14ac:dyDescent="0.25">
      <c r="D27" s="321"/>
    </row>
    <row r="28" spans="4:4" x14ac:dyDescent="0.25">
      <c r="D28" s="321"/>
    </row>
    <row r="29" spans="4:4" x14ac:dyDescent="0.25">
      <c r="D29" s="321"/>
    </row>
    <row r="30" spans="4:4" x14ac:dyDescent="0.25">
      <c r="D30" s="321"/>
    </row>
    <row r="31" spans="4:4" x14ac:dyDescent="0.25">
      <c r="D31" s="321"/>
    </row>
    <row r="32" spans="4:4" x14ac:dyDescent="0.25">
      <c r="D32" s="321"/>
    </row>
    <row r="33" spans="4:4" x14ac:dyDescent="0.25">
      <c r="D33" s="321"/>
    </row>
    <row r="34" spans="4:4" x14ac:dyDescent="0.25">
      <c r="D34" s="321"/>
    </row>
    <row r="35" spans="4:4" x14ac:dyDescent="0.25">
      <c r="D35" s="321"/>
    </row>
    <row r="36" spans="4:4" x14ac:dyDescent="0.25">
      <c r="D36" s="321"/>
    </row>
    <row r="37" spans="4:4" x14ac:dyDescent="0.25">
      <c r="D37" s="321"/>
    </row>
    <row r="38" spans="4:4" x14ac:dyDescent="0.25">
      <c r="D38" s="321"/>
    </row>
    <row r="39" spans="4:4" x14ac:dyDescent="0.25">
      <c r="D39" s="321"/>
    </row>
    <row r="40" spans="4:4" x14ac:dyDescent="0.25">
      <c r="D40" s="321"/>
    </row>
    <row r="41" spans="4:4" x14ac:dyDescent="0.25">
      <c r="D41" s="321"/>
    </row>
  </sheetData>
  <mergeCells count="3">
    <mergeCell ref="A4:A9"/>
    <mergeCell ref="E2:H2"/>
    <mergeCell ref="I2:K2"/>
  </mergeCells>
  <conditionalFormatting sqref="D3">
    <cfRule type="containsText" dxfId="195" priority="29" operator="containsText" text="6">
      <formula>NOT(ISERROR(SEARCH("6",D3)))</formula>
    </cfRule>
    <cfRule type="containsText" dxfId="194" priority="30" operator="containsText" text="5">
      <formula>NOT(ISERROR(SEARCH("5",D3)))</formula>
    </cfRule>
    <cfRule type="containsText" dxfId="193" priority="31" operator="containsText" text="4">
      <formula>NOT(ISERROR(SEARCH("4",D3)))</formula>
    </cfRule>
    <cfRule type="containsText" dxfId="192" priority="32" operator="containsText" text="3">
      <formula>NOT(ISERROR(SEARCH("3",D3)))</formula>
    </cfRule>
    <cfRule type="containsText" dxfId="191" priority="33" operator="containsText" text="2">
      <formula>NOT(ISERROR(SEARCH("2",D3)))</formula>
    </cfRule>
    <cfRule type="containsText" dxfId="190" priority="34" operator="containsText" text="1">
      <formula>NOT(ISERROR(SEARCH("1",D3)))</formula>
    </cfRule>
    <cfRule type="containsText" dxfId="189" priority="35" operator="containsText" text="0">
      <formula>NOT(ISERROR(SEARCH("0",D3)))</formula>
    </cfRule>
  </conditionalFormatting>
  <dataValidations count="1">
    <dataValidation allowBlank="1" showInputMessage="1" showErrorMessage="1" promptTitle="Supplier Evidence" prompt="If the answer is fully comply or partially comply , then provide the actual document name(section, paragraph, page) /evidence and hyperlink to this column as proof" sqref="J4:J9" xr:uid="{00000000-0002-0000-2500-000000000000}"/>
  </dataValidations>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beginsWith" priority="1" operator="beginsWith" text="6" id="{31D5CDB8-0903-45FA-9D77-5F7AD56DAB32}">
            <xm:f>LEFT('Manage system access '!G4,LEN("6"))="6"</xm:f>
            <x14:dxf>
              <fill>
                <patternFill>
                  <bgColor rgb="FFFFCCCC"/>
                </patternFill>
              </fill>
            </x14:dxf>
          </x14:cfRule>
          <x14:cfRule type="beginsWith" priority="2" operator="beginsWith" text="5" id="{5DECAB76-A07C-4398-B6BE-834D2883923A}">
            <xm:f>LEFT('Manage system access '!G4,LEN("5"))="5"</xm:f>
            <x14:dxf>
              <fill>
                <patternFill>
                  <bgColor rgb="FFFFFFCC"/>
                </patternFill>
              </fill>
            </x14:dxf>
          </x14:cfRule>
          <x14:cfRule type="beginsWith" priority="3" operator="beginsWith" text="4" id="{8F3168DF-0AD3-4C57-A647-BD1850F80741}">
            <xm:f>LEFT('Manage system access '!G4,LEN("4"))="4"</xm:f>
            <x14:dxf>
              <fill>
                <patternFill>
                  <bgColor rgb="FFFFFFCC"/>
                </patternFill>
              </fill>
            </x14:dxf>
          </x14:cfRule>
          <x14:cfRule type="beginsWith" priority="4" operator="beginsWith" text="3" id="{F9011372-4D78-493E-82A1-927DF3F59681}">
            <xm:f>LEFT('Manage system access '!G4,LEN("3"))="3"</xm:f>
            <x14:dxf>
              <fill>
                <patternFill>
                  <bgColor rgb="FFFFFFCC"/>
                </patternFill>
              </fill>
            </x14:dxf>
          </x14:cfRule>
          <x14:cfRule type="beginsWith" priority="5" operator="beginsWith" text="2" id="{AE909D2D-17CB-498F-B7E3-6AE468E02B00}">
            <xm:f>LEFT('Manage system access '!G4,LEN("2"))="2"</xm:f>
            <x14:dxf>
              <fill>
                <patternFill>
                  <fgColor theme="0"/>
                  <bgColor rgb="FFCCFFCC"/>
                </patternFill>
              </fill>
            </x14:dxf>
          </x14:cfRule>
          <x14:cfRule type="beginsWith" priority="6" operator="beginsWith" text="1" id="{42719721-8ED2-4465-92D5-C7786E6BF67F}">
            <xm:f>LEFT('Manage system access '!G4,LEN("1"))="1"</xm:f>
            <x14:dxf>
              <fill>
                <patternFill>
                  <bgColor rgb="FFCCFFCC"/>
                </patternFill>
              </fill>
            </x14:dxf>
          </x14:cfRule>
          <x14:cfRule type="beginsWith" priority="7" operator="beginsWith" text="0" id="{A7E7AC29-75B5-483C-A089-C97F82F6D424}">
            <xm:f>LEFT('Manage system access '!G4,LEN("0"))="0"</xm:f>
            <x14:dxf>
              <fill>
                <patternFill>
                  <bgColor rgb="FFCCFFCC"/>
                </patternFill>
              </fill>
            </x14:dxf>
          </x14:cfRule>
          <xm:sqref>E4:H9 L4:L9</xm:sqref>
        </x14:conditionalFormatting>
      </x14:conditionalFormattings>
    </ext>
    <ext xmlns:x14="http://schemas.microsoft.com/office/spreadsheetml/2009/9/main" uri="{CCE6A557-97BC-4b89-ADB6-D9C93CAAB3DF}">
      <x14:dataValidations xmlns:xm="http://schemas.microsoft.com/office/excel/2006/main" count="2">
        <x14:dataValidation type="list" showInputMessage="1" showErrorMessage="1" promptTitle="Supplier" prompt="Please make a selection from the list" xr:uid="{00000000-0002-0000-2500-000001000000}">
          <x14:formula1>
            <xm:f>'Priority Ratings'!$I$21:$I$23</xm:f>
          </x14:formula1>
          <xm:sqref>I4:I9</xm:sqref>
        </x14:dataValidation>
        <x14:dataValidation type="list" allowBlank="1" showInputMessage="1" showErrorMessage="1" xr:uid="{00000000-0002-0000-2500-000002000000}">
          <x14:formula1>
            <xm:f>'Priority Ratings'!$C$21:$C$27</xm:f>
          </x14:formula1>
          <xm:sqref>E4:E9</xm:sqref>
        </x14:dataValidation>
      </x14:dataValidations>
    </ext>
  </extLst>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dimension ref="A1:L57"/>
  <sheetViews>
    <sheetView topLeftCell="E8" workbookViewId="0">
      <selection activeCell="N9" sqref="N9"/>
    </sheetView>
  </sheetViews>
  <sheetFormatPr defaultColWidth="9.1796875" defaultRowHeight="14" x14ac:dyDescent="0.3"/>
  <cols>
    <col min="1" max="1" width="9.81640625" style="299" customWidth="1"/>
    <col min="2" max="2" width="11.453125" style="299" customWidth="1"/>
    <col min="3" max="3" width="37.81640625" style="299" customWidth="1"/>
    <col min="4" max="4" width="55.453125" style="302" customWidth="1"/>
    <col min="5" max="5" width="17.453125" style="321" customWidth="1"/>
    <col min="6" max="6" width="11.26953125" style="321" customWidth="1"/>
    <col min="7" max="7" width="14.26953125" style="321" customWidth="1"/>
    <col min="8" max="8" width="38.54296875" style="321" customWidth="1"/>
    <col min="9" max="9" width="17" style="321" customWidth="1"/>
    <col min="10" max="10" width="25.453125" style="321" customWidth="1"/>
    <col min="11" max="11" width="17.54296875" style="321" customWidth="1"/>
    <col min="12" max="12" width="19.54296875" style="321" customWidth="1"/>
    <col min="13" max="16384" width="9.1796875" style="299"/>
  </cols>
  <sheetData>
    <row r="1" spans="1:12" ht="20.5" thickBot="1" x14ac:dyDescent="0.35">
      <c r="A1" s="298" t="s">
        <v>1143</v>
      </c>
      <c r="E1" s="336"/>
      <c r="F1" s="336"/>
      <c r="G1" s="336"/>
      <c r="H1" s="336"/>
      <c r="I1" s="336"/>
      <c r="J1" s="336"/>
      <c r="K1" s="336"/>
      <c r="L1" s="336"/>
    </row>
    <row r="2" spans="1:12" ht="20.5" thickBot="1" x14ac:dyDescent="0.35">
      <c r="A2" s="298"/>
      <c r="E2" s="739" t="s">
        <v>1693</v>
      </c>
      <c r="F2" s="740"/>
      <c r="G2" s="740"/>
      <c r="H2" s="741"/>
      <c r="I2" s="742" t="s">
        <v>1692</v>
      </c>
      <c r="J2" s="743"/>
      <c r="K2" s="744"/>
      <c r="L2" s="336"/>
    </row>
    <row r="3" spans="1:12" ht="78" customHeight="1" thickBot="1" x14ac:dyDescent="0.3">
      <c r="A3" s="303" t="s">
        <v>308</v>
      </c>
      <c r="B3" s="304" t="s">
        <v>309</v>
      </c>
      <c r="C3" s="305" t="s">
        <v>310</v>
      </c>
      <c r="D3" s="307" t="s">
        <v>312</v>
      </c>
      <c r="E3" s="532" t="s">
        <v>42</v>
      </c>
      <c r="F3" s="532" t="s">
        <v>43</v>
      </c>
      <c r="G3" s="532" t="s">
        <v>44</v>
      </c>
      <c r="H3" s="532" t="s">
        <v>45</v>
      </c>
      <c r="I3" s="308" t="s">
        <v>1688</v>
      </c>
      <c r="J3" s="308" t="s">
        <v>306</v>
      </c>
      <c r="K3" s="308" t="s">
        <v>587</v>
      </c>
      <c r="L3" s="533" t="s">
        <v>47</v>
      </c>
    </row>
    <row r="4" spans="1:12" ht="71.25" customHeight="1" x14ac:dyDescent="0.25">
      <c r="A4" s="779" t="s">
        <v>1144</v>
      </c>
      <c r="B4" s="351" t="s">
        <v>1145</v>
      </c>
      <c r="C4" s="351" t="s">
        <v>1146</v>
      </c>
      <c r="D4" s="351" t="s">
        <v>1147</v>
      </c>
      <c r="E4" s="612" t="s">
        <v>55</v>
      </c>
      <c r="F4" s="613">
        <f>IF(E4='Priority Ratings'!$C$21,'Priority Ratings'!$B$21,IF(E4='Priority Ratings'!$C$22,'Priority Ratings'!$B$22,IF(E4='Priority Ratings'!$C$23,'Priority Ratings'!$B$23,IF(E4='Priority Ratings'!$C$24,'Priority Ratings'!$B$24,IF(E4='Priority Ratings'!$C$25,'Priority Ratings'!$B$25,IF(E4='Priority Ratings'!$C$26,'Priority Ratings'!$B$26,IF(E4='Priority Ratings'!$C$27,'Priority Ratings'!$B$27,"No Rating")))))))</f>
        <v>4</v>
      </c>
      <c r="G4" s="614">
        <f t="shared" ref="G4:G17" si="0">F4/F$18</f>
        <v>7.1428571428571425E-2</v>
      </c>
      <c r="H4" s="626" t="s">
        <v>64</v>
      </c>
      <c r="I4" s="615">
        <v>0</v>
      </c>
      <c r="J4" s="391"/>
      <c r="K4" s="616"/>
      <c r="L4" s="639">
        <f>I4*G4</f>
        <v>0</v>
      </c>
    </row>
    <row r="5" spans="1:12" ht="129" customHeight="1" x14ac:dyDescent="0.25">
      <c r="A5" s="779"/>
      <c r="B5" s="328" t="s">
        <v>1148</v>
      </c>
      <c r="C5" s="328" t="s">
        <v>1149</v>
      </c>
      <c r="D5" s="328" t="s">
        <v>1150</v>
      </c>
      <c r="E5" s="525" t="s">
        <v>55</v>
      </c>
      <c r="F5" s="475">
        <f>IF(E5='Priority Ratings'!$C$21,'Priority Ratings'!$B$21,IF(E5='Priority Ratings'!$C$22,'Priority Ratings'!$B$22,IF(E5='Priority Ratings'!$C$23,'Priority Ratings'!$B$23,IF(E5='Priority Ratings'!$C$24,'Priority Ratings'!$B$24,IF(E5='Priority Ratings'!$C$25,'Priority Ratings'!$B$25,IF(E5='Priority Ratings'!$C$26,'Priority Ratings'!$B$26,IF(E5='Priority Ratings'!$C$27,'Priority Ratings'!$B$27,"No Rating")))))))</f>
        <v>4</v>
      </c>
      <c r="G5" s="465">
        <f t="shared" si="0"/>
        <v>7.1428571428571425E-2</v>
      </c>
      <c r="H5" s="466" t="s">
        <v>56</v>
      </c>
      <c r="I5" s="468">
        <v>0</v>
      </c>
      <c r="J5" s="342"/>
      <c r="K5" s="461"/>
      <c r="L5" s="524">
        <f t="shared" ref="L5:L17" si="1">I5*G5</f>
        <v>0</v>
      </c>
    </row>
    <row r="6" spans="1:12" ht="37.5" x14ac:dyDescent="0.25">
      <c r="A6" s="779"/>
      <c r="B6" s="328" t="s">
        <v>1151</v>
      </c>
      <c r="C6" s="328" t="s">
        <v>1152</v>
      </c>
      <c r="D6" s="328" t="s">
        <v>1153</v>
      </c>
      <c r="E6" s="525" t="s">
        <v>55</v>
      </c>
      <c r="F6" s="475">
        <f>IF(E6='Priority Ratings'!$C$21,'Priority Ratings'!$B$21,IF(E6='Priority Ratings'!$C$22,'Priority Ratings'!$B$22,IF(E6='Priority Ratings'!$C$23,'Priority Ratings'!$B$23,IF(E6='Priority Ratings'!$C$24,'Priority Ratings'!$B$24,IF(E6='Priority Ratings'!$C$25,'Priority Ratings'!$B$25,IF(E6='Priority Ratings'!$C$26,'Priority Ratings'!$B$26,IF(E6='Priority Ratings'!$C$27,'Priority Ratings'!$B$27,"No Rating")))))))</f>
        <v>4</v>
      </c>
      <c r="G6" s="465">
        <f t="shared" si="0"/>
        <v>7.1428571428571425E-2</v>
      </c>
      <c r="H6" s="466" t="s">
        <v>56</v>
      </c>
      <c r="I6" s="468">
        <v>0</v>
      </c>
      <c r="J6" s="342"/>
      <c r="K6" s="461"/>
      <c r="L6" s="524">
        <f t="shared" si="1"/>
        <v>0</v>
      </c>
    </row>
    <row r="7" spans="1:12" ht="42" customHeight="1" x14ac:dyDescent="0.25">
      <c r="A7" s="779"/>
      <c r="B7" s="328" t="s">
        <v>1154</v>
      </c>
      <c r="C7" s="328" t="s">
        <v>1155</v>
      </c>
      <c r="D7" s="328" t="s">
        <v>1156</v>
      </c>
      <c r="E7" s="525" t="s">
        <v>55</v>
      </c>
      <c r="F7" s="475">
        <f>IF(E7='Priority Ratings'!$C$21,'Priority Ratings'!$B$21,IF(E7='Priority Ratings'!$C$22,'Priority Ratings'!$B$22,IF(E7='Priority Ratings'!$C$23,'Priority Ratings'!$B$23,IF(E7='Priority Ratings'!$C$24,'Priority Ratings'!$B$24,IF(E7='Priority Ratings'!$C$25,'Priority Ratings'!$B$25,IF(E7='Priority Ratings'!$C$26,'Priority Ratings'!$B$26,IF(E7='Priority Ratings'!$C$27,'Priority Ratings'!$B$27,"No Rating")))))))</f>
        <v>4</v>
      </c>
      <c r="G7" s="465">
        <f t="shared" si="0"/>
        <v>7.1428571428571425E-2</v>
      </c>
      <c r="H7" s="466" t="s">
        <v>56</v>
      </c>
      <c r="I7" s="468">
        <v>0</v>
      </c>
      <c r="J7" s="342"/>
      <c r="K7" s="461"/>
      <c r="L7" s="524">
        <f t="shared" si="1"/>
        <v>0</v>
      </c>
    </row>
    <row r="8" spans="1:12" ht="46.5" customHeight="1" x14ac:dyDescent="0.25">
      <c r="A8" s="779"/>
      <c r="B8" s="328" t="s">
        <v>1157</v>
      </c>
      <c r="C8" s="328" t="s">
        <v>1158</v>
      </c>
      <c r="D8" s="328" t="s">
        <v>1159</v>
      </c>
      <c r="E8" s="525" t="s">
        <v>55</v>
      </c>
      <c r="F8" s="475">
        <f>IF(E8='Priority Ratings'!$C$21,'Priority Ratings'!$B$21,IF(E8='Priority Ratings'!$C$22,'Priority Ratings'!$B$22,IF(E8='Priority Ratings'!$C$23,'Priority Ratings'!$B$23,IF(E8='Priority Ratings'!$C$24,'Priority Ratings'!$B$24,IF(E8='Priority Ratings'!$C$25,'Priority Ratings'!$B$25,IF(E8='Priority Ratings'!$C$26,'Priority Ratings'!$B$26,IF(E8='Priority Ratings'!$C$27,'Priority Ratings'!$B$27,"No Rating")))))))</f>
        <v>4</v>
      </c>
      <c r="G8" s="465">
        <f t="shared" si="0"/>
        <v>7.1428571428571425E-2</v>
      </c>
      <c r="H8" s="466" t="s">
        <v>56</v>
      </c>
      <c r="I8" s="468">
        <v>0</v>
      </c>
      <c r="J8" s="342"/>
      <c r="K8" s="461"/>
      <c r="L8" s="524">
        <f t="shared" si="1"/>
        <v>0</v>
      </c>
    </row>
    <row r="9" spans="1:12" ht="63.75" customHeight="1" x14ac:dyDescent="0.25">
      <c r="A9" s="779"/>
      <c r="B9" s="328" t="s">
        <v>1160</v>
      </c>
      <c r="C9" s="328" t="s">
        <v>1161</v>
      </c>
      <c r="D9" s="328" t="s">
        <v>1162</v>
      </c>
      <c r="E9" s="525" t="s">
        <v>55</v>
      </c>
      <c r="F9" s="475">
        <f>IF(E9='Priority Ratings'!$C$21,'Priority Ratings'!$B$21,IF(E9='Priority Ratings'!$C$22,'Priority Ratings'!$B$22,IF(E9='Priority Ratings'!$C$23,'Priority Ratings'!$B$23,IF(E9='Priority Ratings'!$C$24,'Priority Ratings'!$B$24,IF(E9='Priority Ratings'!$C$25,'Priority Ratings'!$B$25,IF(E9='Priority Ratings'!$C$26,'Priority Ratings'!$B$26,IF(E9='Priority Ratings'!$C$27,'Priority Ratings'!$B$27,"No Rating")))))))</f>
        <v>4</v>
      </c>
      <c r="G9" s="465">
        <f t="shared" si="0"/>
        <v>7.1428571428571425E-2</v>
      </c>
      <c r="H9" s="466" t="s">
        <v>56</v>
      </c>
      <c r="I9" s="468">
        <v>0</v>
      </c>
      <c r="J9" s="342"/>
      <c r="K9" s="461"/>
      <c r="L9" s="524">
        <f t="shared" si="1"/>
        <v>0</v>
      </c>
    </row>
    <row r="10" spans="1:12" ht="195.5" x14ac:dyDescent="0.25">
      <c r="A10" s="779"/>
      <c r="B10" s="328" t="s">
        <v>1163</v>
      </c>
      <c r="C10" s="328" t="s">
        <v>1164</v>
      </c>
      <c r="D10" s="328" t="s">
        <v>1165</v>
      </c>
      <c r="E10" s="525" t="s">
        <v>55</v>
      </c>
      <c r="F10" s="475">
        <f>IF(E10='Priority Ratings'!$C$21,'Priority Ratings'!$B$21,IF(E10='Priority Ratings'!$C$22,'Priority Ratings'!$B$22,IF(E10='Priority Ratings'!$C$23,'Priority Ratings'!$B$23,IF(E10='Priority Ratings'!$C$24,'Priority Ratings'!$B$24,IF(E10='Priority Ratings'!$C$25,'Priority Ratings'!$B$25,IF(E10='Priority Ratings'!$C$26,'Priority Ratings'!$B$26,IF(E10='Priority Ratings'!$C$27,'Priority Ratings'!$B$27,"No Rating")))))))</f>
        <v>4</v>
      </c>
      <c r="G10" s="465">
        <f t="shared" si="0"/>
        <v>7.1428571428571425E-2</v>
      </c>
      <c r="H10" s="466" t="s">
        <v>56</v>
      </c>
      <c r="I10" s="468">
        <v>0</v>
      </c>
      <c r="J10" s="381"/>
      <c r="K10" s="381"/>
      <c r="L10" s="524">
        <f t="shared" si="1"/>
        <v>0</v>
      </c>
    </row>
    <row r="11" spans="1:12" ht="37.5" x14ac:dyDescent="0.25">
      <c r="A11" s="779"/>
      <c r="B11" s="328" t="s">
        <v>1166</v>
      </c>
      <c r="C11" s="328" t="s">
        <v>1167</v>
      </c>
      <c r="D11" s="328" t="s">
        <v>1168</v>
      </c>
      <c r="E11" s="525" t="s">
        <v>55</v>
      </c>
      <c r="F11" s="475">
        <f>IF(E11='Priority Ratings'!$C$21,'Priority Ratings'!$B$21,IF(E11='Priority Ratings'!$C$22,'Priority Ratings'!$B$22,IF(E11='Priority Ratings'!$C$23,'Priority Ratings'!$B$23,IF(E11='Priority Ratings'!$C$24,'Priority Ratings'!$B$24,IF(E11='Priority Ratings'!$C$25,'Priority Ratings'!$B$25,IF(E11='Priority Ratings'!$C$26,'Priority Ratings'!$B$26,IF(E11='Priority Ratings'!$C$27,'Priority Ratings'!$B$27,"No Rating")))))))</f>
        <v>4</v>
      </c>
      <c r="G11" s="465">
        <f t="shared" si="0"/>
        <v>7.1428571428571425E-2</v>
      </c>
      <c r="H11" s="466" t="s">
        <v>56</v>
      </c>
      <c r="I11" s="468">
        <v>0</v>
      </c>
      <c r="J11" s="381"/>
      <c r="K11" s="381"/>
      <c r="L11" s="524">
        <f t="shared" si="1"/>
        <v>0</v>
      </c>
    </row>
    <row r="12" spans="1:12" ht="24" customHeight="1" x14ac:dyDescent="0.25">
      <c r="A12" s="779"/>
      <c r="B12" s="328" t="s">
        <v>1169</v>
      </c>
      <c r="C12" s="328" t="s">
        <v>1170</v>
      </c>
      <c r="D12" s="328" t="s">
        <v>1171</v>
      </c>
      <c r="E12" s="525" t="s">
        <v>55</v>
      </c>
      <c r="F12" s="475">
        <f>IF(E12='Priority Ratings'!$C$21,'Priority Ratings'!$B$21,IF(E12='Priority Ratings'!$C$22,'Priority Ratings'!$B$22,IF(E12='Priority Ratings'!$C$23,'Priority Ratings'!$B$23,IF(E12='Priority Ratings'!$C$24,'Priority Ratings'!$B$24,IF(E12='Priority Ratings'!$C$25,'Priority Ratings'!$B$25,IF(E12='Priority Ratings'!$C$26,'Priority Ratings'!$B$26,IF(E12='Priority Ratings'!$C$27,'Priority Ratings'!$B$27,"No Rating")))))))</f>
        <v>4</v>
      </c>
      <c r="G12" s="465">
        <f t="shared" si="0"/>
        <v>7.1428571428571425E-2</v>
      </c>
      <c r="H12" s="466" t="s">
        <v>56</v>
      </c>
      <c r="I12" s="468">
        <v>0</v>
      </c>
      <c r="J12" s="381"/>
      <c r="K12" s="381"/>
      <c r="L12" s="524">
        <f t="shared" si="1"/>
        <v>0</v>
      </c>
    </row>
    <row r="13" spans="1:12" ht="42" customHeight="1" x14ac:dyDescent="0.25">
      <c r="A13" s="779"/>
      <c r="B13" s="328" t="s">
        <v>1172</v>
      </c>
      <c r="C13" s="328" t="s">
        <v>1173</v>
      </c>
      <c r="D13" s="328" t="s">
        <v>1174</v>
      </c>
      <c r="E13" s="525" t="s">
        <v>55</v>
      </c>
      <c r="F13" s="475">
        <f>IF(E13='Priority Ratings'!$C$21,'Priority Ratings'!$B$21,IF(E13='Priority Ratings'!$C$22,'Priority Ratings'!$B$22,IF(E13='Priority Ratings'!$C$23,'Priority Ratings'!$B$23,IF(E13='Priority Ratings'!$C$24,'Priority Ratings'!$B$24,IF(E13='Priority Ratings'!$C$25,'Priority Ratings'!$B$25,IF(E13='Priority Ratings'!$C$26,'Priority Ratings'!$B$26,IF(E13='Priority Ratings'!$C$27,'Priority Ratings'!$B$27,"No Rating")))))))</f>
        <v>4</v>
      </c>
      <c r="G13" s="465">
        <f t="shared" si="0"/>
        <v>7.1428571428571425E-2</v>
      </c>
      <c r="H13" s="466" t="s">
        <v>56</v>
      </c>
      <c r="I13" s="468">
        <v>0</v>
      </c>
      <c r="J13" s="381"/>
      <c r="K13" s="381"/>
      <c r="L13" s="524">
        <f t="shared" si="1"/>
        <v>0</v>
      </c>
    </row>
    <row r="14" spans="1:12" ht="41.25" customHeight="1" x14ac:dyDescent="0.25">
      <c r="A14" s="779"/>
      <c r="B14" s="328" t="s">
        <v>1175</v>
      </c>
      <c r="C14" s="328" t="s">
        <v>1176</v>
      </c>
      <c r="D14" s="328" t="s">
        <v>1177</v>
      </c>
      <c r="E14" s="525" t="s">
        <v>55</v>
      </c>
      <c r="F14" s="475">
        <f>IF(E14='Priority Ratings'!$C$21,'Priority Ratings'!$B$21,IF(E14='Priority Ratings'!$C$22,'Priority Ratings'!$B$22,IF(E14='Priority Ratings'!$C$23,'Priority Ratings'!$B$23,IF(E14='Priority Ratings'!$C$24,'Priority Ratings'!$B$24,IF(E14='Priority Ratings'!$C$25,'Priority Ratings'!$B$25,IF(E14='Priority Ratings'!$C$26,'Priority Ratings'!$B$26,IF(E14='Priority Ratings'!$C$27,'Priority Ratings'!$B$27,"No Rating")))))))</f>
        <v>4</v>
      </c>
      <c r="G14" s="465">
        <f t="shared" si="0"/>
        <v>7.1428571428571425E-2</v>
      </c>
      <c r="H14" s="466" t="s">
        <v>56</v>
      </c>
      <c r="I14" s="468">
        <v>0</v>
      </c>
      <c r="J14" s="381"/>
      <c r="K14" s="381"/>
      <c r="L14" s="524">
        <f t="shared" si="1"/>
        <v>0</v>
      </c>
    </row>
    <row r="15" spans="1:12" ht="37.5" x14ac:dyDescent="0.25">
      <c r="A15" s="779"/>
      <c r="B15" s="328" t="s">
        <v>1178</v>
      </c>
      <c r="C15" s="328" t="s">
        <v>1179</v>
      </c>
      <c r="D15" s="328" t="s">
        <v>1180</v>
      </c>
      <c r="E15" s="525" t="s">
        <v>55</v>
      </c>
      <c r="F15" s="475">
        <f>IF(E15='Priority Ratings'!$C$21,'Priority Ratings'!$B$21,IF(E15='Priority Ratings'!$C$22,'Priority Ratings'!$B$22,IF(E15='Priority Ratings'!$C$23,'Priority Ratings'!$B$23,IF(E15='Priority Ratings'!$C$24,'Priority Ratings'!$B$24,IF(E15='Priority Ratings'!$C$25,'Priority Ratings'!$B$25,IF(E15='Priority Ratings'!$C$26,'Priority Ratings'!$B$26,IF(E15='Priority Ratings'!$C$27,'Priority Ratings'!$B$27,"No Rating")))))))</f>
        <v>4</v>
      </c>
      <c r="G15" s="465">
        <f t="shared" si="0"/>
        <v>7.1428571428571425E-2</v>
      </c>
      <c r="H15" s="466" t="s">
        <v>56</v>
      </c>
      <c r="I15" s="468">
        <v>0</v>
      </c>
      <c r="J15" s="381"/>
      <c r="K15" s="381"/>
      <c r="L15" s="524">
        <f t="shared" si="1"/>
        <v>0</v>
      </c>
    </row>
    <row r="16" spans="1:12" ht="55.5" customHeight="1" x14ac:dyDescent="0.25">
      <c r="A16" s="779"/>
      <c r="B16" s="328" t="s">
        <v>1181</v>
      </c>
      <c r="C16" s="328" t="s">
        <v>1182</v>
      </c>
      <c r="D16" s="328" t="s">
        <v>1183</v>
      </c>
      <c r="E16" s="525" t="s">
        <v>55</v>
      </c>
      <c r="F16" s="475">
        <f>IF(E16='Priority Ratings'!$C$21,'Priority Ratings'!$B$21,IF(E16='Priority Ratings'!$C$22,'Priority Ratings'!$B$22,IF(E16='Priority Ratings'!$C$23,'Priority Ratings'!$B$23,IF(E16='Priority Ratings'!$C$24,'Priority Ratings'!$B$24,IF(E16='Priority Ratings'!$C$25,'Priority Ratings'!$B$25,IF(E16='Priority Ratings'!$C$26,'Priority Ratings'!$B$26,IF(E16='Priority Ratings'!$C$27,'Priority Ratings'!$B$27,"No Rating")))))))</f>
        <v>4</v>
      </c>
      <c r="G16" s="465">
        <f t="shared" si="0"/>
        <v>7.1428571428571425E-2</v>
      </c>
      <c r="H16" s="466" t="s">
        <v>56</v>
      </c>
      <c r="I16" s="468">
        <v>0</v>
      </c>
      <c r="J16" s="381"/>
      <c r="K16" s="381"/>
      <c r="L16" s="524">
        <f t="shared" si="1"/>
        <v>0</v>
      </c>
    </row>
    <row r="17" spans="1:12" ht="95.25" customHeight="1" thickBot="1" x14ac:dyDescent="0.3">
      <c r="A17" s="747"/>
      <c r="B17" s="329" t="s">
        <v>1184</v>
      </c>
      <c r="C17" s="329" t="s">
        <v>1185</v>
      </c>
      <c r="D17" s="329" t="s">
        <v>1186</v>
      </c>
      <c r="E17" s="545" t="s">
        <v>55</v>
      </c>
      <c r="F17" s="500">
        <f>IF(E17='Priority Ratings'!$C$21,'Priority Ratings'!$B$21,IF(E17='Priority Ratings'!$C$22,'Priority Ratings'!$B$22,IF(E17='Priority Ratings'!$C$23,'Priority Ratings'!$B$23,IF(E17='Priority Ratings'!$C$24,'Priority Ratings'!$B$24,IF(E17='Priority Ratings'!$C$25,'Priority Ratings'!$B$25,IF(E17='Priority Ratings'!$C$26,'Priority Ratings'!$B$26,IF(E17='Priority Ratings'!$C$27,'Priority Ratings'!$B$27,"No Rating")))))))</f>
        <v>4</v>
      </c>
      <c r="G17" s="501">
        <f t="shared" si="0"/>
        <v>7.1428571428571425E-2</v>
      </c>
      <c r="H17" s="535" t="s">
        <v>56</v>
      </c>
      <c r="I17" s="558">
        <v>0</v>
      </c>
      <c r="J17" s="512"/>
      <c r="K17" s="512"/>
      <c r="L17" s="536">
        <f t="shared" si="1"/>
        <v>0</v>
      </c>
    </row>
    <row r="18" spans="1:12" ht="14.5" thickBot="1" x14ac:dyDescent="0.35">
      <c r="B18" s="583"/>
      <c r="D18" s="321"/>
      <c r="F18" s="504">
        <f>SUM(F4:F17)</f>
        <v>56</v>
      </c>
      <c r="G18" s="478">
        <f>SUM(G4:G17)</f>
        <v>0.99999999999999967</v>
      </c>
      <c r="K18" s="522" t="s">
        <v>21</v>
      </c>
      <c r="L18" s="547">
        <f>SUM(L4:L17)</f>
        <v>0</v>
      </c>
    </row>
    <row r="19" spans="1:12" x14ac:dyDescent="0.25">
      <c r="D19" s="321"/>
    </row>
    <row r="20" spans="1:12" x14ac:dyDescent="0.25">
      <c r="D20" s="321"/>
    </row>
    <row r="21" spans="1:12" x14ac:dyDescent="0.25">
      <c r="D21" s="321"/>
    </row>
    <row r="22" spans="1:12" x14ac:dyDescent="0.25">
      <c r="D22" s="321"/>
    </row>
    <row r="23" spans="1:12" x14ac:dyDescent="0.25">
      <c r="D23" s="321"/>
    </row>
    <row r="24" spans="1:12" x14ac:dyDescent="0.25">
      <c r="D24" s="321"/>
    </row>
    <row r="25" spans="1:12" x14ac:dyDescent="0.25">
      <c r="D25" s="321"/>
    </row>
    <row r="26" spans="1:12" x14ac:dyDescent="0.25">
      <c r="D26" s="321"/>
    </row>
    <row r="27" spans="1:12" x14ac:dyDescent="0.25">
      <c r="D27" s="321"/>
    </row>
    <row r="28" spans="1:12" x14ac:dyDescent="0.25">
      <c r="D28" s="321"/>
    </row>
    <row r="29" spans="1:12" x14ac:dyDescent="0.25">
      <c r="D29" s="321"/>
    </row>
    <row r="30" spans="1:12" x14ac:dyDescent="0.25">
      <c r="D30" s="321"/>
    </row>
    <row r="31" spans="1:12" x14ac:dyDescent="0.25">
      <c r="D31" s="321"/>
    </row>
    <row r="32" spans="1:12" x14ac:dyDescent="0.25">
      <c r="D32" s="321"/>
    </row>
    <row r="33" spans="4:4" x14ac:dyDescent="0.25">
      <c r="D33" s="321"/>
    </row>
    <row r="34" spans="4:4" x14ac:dyDescent="0.25">
      <c r="D34" s="321"/>
    </row>
    <row r="35" spans="4:4" x14ac:dyDescent="0.25">
      <c r="D35" s="321"/>
    </row>
    <row r="36" spans="4:4" x14ac:dyDescent="0.25">
      <c r="D36" s="321"/>
    </row>
    <row r="37" spans="4:4" x14ac:dyDescent="0.25">
      <c r="D37" s="321"/>
    </row>
    <row r="38" spans="4:4" x14ac:dyDescent="0.25">
      <c r="D38" s="321"/>
    </row>
    <row r="39" spans="4:4" x14ac:dyDescent="0.25">
      <c r="D39" s="321"/>
    </row>
    <row r="40" spans="4:4" x14ac:dyDescent="0.25">
      <c r="D40" s="321"/>
    </row>
    <row r="41" spans="4:4" x14ac:dyDescent="0.25">
      <c r="D41" s="321"/>
    </row>
    <row r="42" spans="4:4" x14ac:dyDescent="0.25">
      <c r="D42" s="321"/>
    </row>
    <row r="43" spans="4:4" x14ac:dyDescent="0.25">
      <c r="D43" s="321"/>
    </row>
    <row r="44" spans="4:4" x14ac:dyDescent="0.25">
      <c r="D44" s="321"/>
    </row>
    <row r="45" spans="4:4" x14ac:dyDescent="0.25">
      <c r="D45" s="321"/>
    </row>
    <row r="46" spans="4:4" x14ac:dyDescent="0.25">
      <c r="D46" s="321"/>
    </row>
    <row r="47" spans="4:4" x14ac:dyDescent="0.25">
      <c r="D47" s="321"/>
    </row>
    <row r="48" spans="4:4" x14ac:dyDescent="0.25">
      <c r="D48" s="321"/>
    </row>
    <row r="49" spans="4:4" x14ac:dyDescent="0.25">
      <c r="D49" s="321"/>
    </row>
    <row r="50" spans="4:4" x14ac:dyDescent="0.25">
      <c r="D50" s="321"/>
    </row>
    <row r="51" spans="4:4" x14ac:dyDescent="0.25">
      <c r="D51" s="321"/>
    </row>
    <row r="52" spans="4:4" x14ac:dyDescent="0.25">
      <c r="D52" s="321"/>
    </row>
    <row r="53" spans="4:4" x14ac:dyDescent="0.25">
      <c r="D53" s="321"/>
    </row>
    <row r="54" spans="4:4" x14ac:dyDescent="0.25">
      <c r="D54" s="321"/>
    </row>
    <row r="55" spans="4:4" x14ac:dyDescent="0.25">
      <c r="D55" s="321"/>
    </row>
    <row r="56" spans="4:4" x14ac:dyDescent="0.25">
      <c r="D56" s="321"/>
    </row>
    <row r="57" spans="4:4" x14ac:dyDescent="0.25">
      <c r="D57" s="321"/>
    </row>
  </sheetData>
  <mergeCells count="3">
    <mergeCell ref="A4:A17"/>
    <mergeCell ref="E2:H2"/>
    <mergeCell ref="I2:K2"/>
  </mergeCells>
  <conditionalFormatting sqref="D3">
    <cfRule type="containsText" dxfId="181" priority="22" operator="containsText" text="6">
      <formula>NOT(ISERROR(SEARCH("6",D3)))</formula>
    </cfRule>
    <cfRule type="containsText" dxfId="180" priority="23" operator="containsText" text="5">
      <formula>NOT(ISERROR(SEARCH("5",D3)))</formula>
    </cfRule>
    <cfRule type="containsText" dxfId="179" priority="24" operator="containsText" text="4">
      <formula>NOT(ISERROR(SEARCH("4",D3)))</formula>
    </cfRule>
    <cfRule type="containsText" dxfId="178" priority="25" operator="containsText" text="3">
      <formula>NOT(ISERROR(SEARCH("3",D3)))</formula>
    </cfRule>
    <cfRule type="containsText" dxfId="177" priority="26" operator="containsText" text="2">
      <formula>NOT(ISERROR(SEARCH("2",D3)))</formula>
    </cfRule>
    <cfRule type="containsText" dxfId="176" priority="27" operator="containsText" text="1">
      <formula>NOT(ISERROR(SEARCH("1",D3)))</formula>
    </cfRule>
    <cfRule type="containsText" dxfId="175" priority="28" operator="containsText" text="0">
      <formula>NOT(ISERROR(SEARCH("0",D3)))</formula>
    </cfRule>
  </conditionalFormatting>
  <dataValidations count="1">
    <dataValidation allowBlank="1" showInputMessage="1" showErrorMessage="1" promptTitle="Supplier Evidence" prompt="If the answer is fully comply or partially comply , then provide the actual document name(section, paragraph, page) /evidence and hyperlink to this column as proof" sqref="J4:J9" xr:uid="{00000000-0002-0000-2600-000000000000}"/>
  </dataValidations>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beginsWith" priority="1" operator="beginsWith" text="6" id="{4864D237-083E-4E46-929A-3236CAEA7EF3}">
            <xm:f>LEFT('Manage system access '!H4,LEN("6"))="6"</xm:f>
            <x14:dxf>
              <fill>
                <patternFill>
                  <bgColor rgb="FFFFCCCC"/>
                </patternFill>
              </fill>
            </x14:dxf>
          </x14:cfRule>
          <x14:cfRule type="beginsWith" priority="2" operator="beginsWith" text="5" id="{97FB8D09-994E-4AED-8172-DF0107628B81}">
            <xm:f>LEFT('Manage system access '!H4,LEN("5"))="5"</xm:f>
            <x14:dxf>
              <fill>
                <patternFill>
                  <bgColor rgb="FFFFFFCC"/>
                </patternFill>
              </fill>
            </x14:dxf>
          </x14:cfRule>
          <x14:cfRule type="beginsWith" priority="3" operator="beginsWith" text="4" id="{DABFE91F-27DA-45A6-A42D-7E4AB47FB149}">
            <xm:f>LEFT('Manage system access '!H4,LEN("4"))="4"</xm:f>
            <x14:dxf>
              <fill>
                <patternFill>
                  <bgColor rgb="FFFFFFCC"/>
                </patternFill>
              </fill>
            </x14:dxf>
          </x14:cfRule>
          <x14:cfRule type="beginsWith" priority="4" operator="beginsWith" text="3" id="{B0DAC564-4719-4714-8DC7-1B142A085CE3}">
            <xm:f>LEFT('Manage system access '!H4,LEN("3"))="3"</xm:f>
            <x14:dxf>
              <fill>
                <patternFill>
                  <bgColor rgb="FFFFFFCC"/>
                </patternFill>
              </fill>
            </x14:dxf>
          </x14:cfRule>
          <x14:cfRule type="beginsWith" priority="5" operator="beginsWith" text="2" id="{F9A018FD-14AE-4B83-B30C-91755D973BB2}">
            <xm:f>LEFT('Manage system access '!H4,LEN("2"))="2"</xm:f>
            <x14:dxf>
              <fill>
                <patternFill>
                  <fgColor theme="0"/>
                  <bgColor rgb="FFCCFFCC"/>
                </patternFill>
              </fill>
            </x14:dxf>
          </x14:cfRule>
          <x14:cfRule type="beginsWith" priority="6" operator="beginsWith" text="1" id="{1FD613F6-60B9-49F7-BC40-79C86D5EBDA1}">
            <xm:f>LEFT('Manage system access '!H4,LEN("1"))="1"</xm:f>
            <x14:dxf>
              <fill>
                <patternFill>
                  <bgColor rgb="FFCCFFCC"/>
                </patternFill>
              </fill>
            </x14:dxf>
          </x14:cfRule>
          <x14:cfRule type="beginsWith" priority="7" operator="beginsWith" text="0" id="{89603DA1-9BD1-44D0-819C-86F134B042F5}">
            <xm:f>LEFT('Manage system access '!H4,LEN("0"))="0"</xm:f>
            <x14:dxf>
              <fill>
                <patternFill>
                  <bgColor rgb="FFCCFFCC"/>
                </patternFill>
              </fill>
            </x14:dxf>
          </x14:cfRule>
          <xm:sqref>E4:H17 L4:L17</xm:sqref>
        </x14:conditionalFormatting>
      </x14:conditionalFormattings>
    </ext>
    <ext xmlns:x14="http://schemas.microsoft.com/office/spreadsheetml/2009/9/main" uri="{CCE6A557-97BC-4b89-ADB6-D9C93CAAB3DF}">
      <x14:dataValidations xmlns:xm="http://schemas.microsoft.com/office/excel/2006/main" count="2">
        <x14:dataValidation type="list" showInputMessage="1" showErrorMessage="1" promptTitle="Supplier" prompt="Please make a selection from the list" xr:uid="{00000000-0002-0000-2600-000001000000}">
          <x14:formula1>
            <xm:f>'Priority Ratings'!$I$21:$I$23</xm:f>
          </x14:formula1>
          <xm:sqref>I4:I17</xm:sqref>
        </x14:dataValidation>
        <x14:dataValidation type="list" allowBlank="1" showInputMessage="1" showErrorMessage="1" xr:uid="{00000000-0002-0000-2600-000002000000}">
          <x14:formula1>
            <xm:f>'Priority Ratings'!$C$21:$C$27</xm:f>
          </x14:formula1>
          <xm:sqref>E4:E17</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37"/>
  <sheetViews>
    <sheetView zoomScaleNormal="100" workbookViewId="0">
      <selection activeCell="B4" sqref="B4"/>
    </sheetView>
  </sheetViews>
  <sheetFormatPr defaultColWidth="9.1796875" defaultRowHeight="12.5" x14ac:dyDescent="0.25"/>
  <cols>
    <col min="1" max="1" width="7.453125" style="7" bestFit="1" customWidth="1"/>
    <col min="2" max="2" width="13.7265625" style="16" bestFit="1" customWidth="1"/>
    <col min="3" max="3" width="48.26953125" style="121" customWidth="1"/>
    <col min="4" max="4" width="29" style="16" customWidth="1"/>
    <col min="5" max="5" width="37.26953125" style="16" customWidth="1"/>
    <col min="6" max="7" width="23.7265625" style="7" customWidth="1"/>
    <col min="8" max="8" width="18.453125" style="5" customWidth="1"/>
    <col min="9" max="9" width="11.453125" style="5" customWidth="1"/>
    <col min="10" max="10" width="14.1796875" style="5" customWidth="1"/>
    <col min="11" max="11" width="27.453125" style="6" customWidth="1"/>
    <col min="12" max="12" width="14.81640625" style="7" customWidth="1"/>
    <col min="13" max="13" width="15.1796875" style="5" customWidth="1"/>
    <col min="14" max="16384" width="9.1796875" style="8"/>
  </cols>
  <sheetData>
    <row r="1" spans="1:13" ht="15" customHeight="1" x14ac:dyDescent="0.25">
      <c r="A1" s="723" t="str">
        <f>Config!B3</f>
        <v>Engineering Design and Technical Document Management Software</v>
      </c>
      <c r="B1" s="724"/>
      <c r="C1" s="725"/>
      <c r="D1" s="5"/>
      <c r="E1" s="5"/>
      <c r="K1" s="5"/>
    </row>
    <row r="2" spans="1:13" ht="15" customHeight="1" x14ac:dyDescent="0.25">
      <c r="A2" s="161" t="s">
        <v>5</v>
      </c>
      <c r="B2" s="162"/>
      <c r="C2" s="163"/>
      <c r="D2" s="5"/>
      <c r="E2" s="5"/>
      <c r="K2" s="176" t="s">
        <v>30</v>
      </c>
    </row>
    <row r="3" spans="1:13" ht="15.75" customHeight="1" thickBot="1" x14ac:dyDescent="0.3">
      <c r="A3" s="164" t="s">
        <v>6</v>
      </c>
      <c r="B3" s="165"/>
      <c r="C3" s="166"/>
      <c r="D3" s="5"/>
      <c r="E3" s="5"/>
      <c r="K3" s="176" t="s">
        <v>31</v>
      </c>
    </row>
    <row r="4" spans="1:13" ht="15" customHeight="1" x14ac:dyDescent="0.25">
      <c r="D4" s="5"/>
      <c r="E4" s="5"/>
      <c r="K4" s="176" t="s">
        <v>32</v>
      </c>
    </row>
    <row r="5" spans="1:13" ht="63" x14ac:dyDescent="0.25">
      <c r="A5" s="17"/>
      <c r="B5" s="142"/>
      <c r="C5" s="18"/>
      <c r="D5" s="18"/>
      <c r="E5" s="18"/>
      <c r="H5" s="151"/>
      <c r="I5" s="288" t="s">
        <v>33</v>
      </c>
      <c r="J5" s="175"/>
      <c r="K5" s="98" t="s">
        <v>34</v>
      </c>
      <c r="L5" s="99" t="s">
        <v>35</v>
      </c>
      <c r="M5" s="98"/>
    </row>
    <row r="6" spans="1:13" ht="30.75" customHeight="1" x14ac:dyDescent="0.25">
      <c r="A6" s="21" t="s">
        <v>36</v>
      </c>
      <c r="B6" s="22" t="s">
        <v>37</v>
      </c>
      <c r="C6" s="21" t="s">
        <v>38</v>
      </c>
      <c r="D6" s="154" t="s">
        <v>40</v>
      </c>
      <c r="E6" s="154" t="s">
        <v>41</v>
      </c>
      <c r="F6" s="297" t="s">
        <v>305</v>
      </c>
      <c r="G6" s="28" t="s">
        <v>3</v>
      </c>
      <c r="H6" s="152" t="s">
        <v>42</v>
      </c>
      <c r="I6" s="150" t="s">
        <v>43</v>
      </c>
      <c r="J6" s="129" t="s">
        <v>44</v>
      </c>
      <c r="K6" s="27" t="s">
        <v>45</v>
      </c>
      <c r="L6" s="26" t="s">
        <v>46</v>
      </c>
      <c r="M6" s="27" t="s">
        <v>47</v>
      </c>
    </row>
    <row r="7" spans="1:13" s="39" customFormat="1" ht="115.5" customHeight="1" x14ac:dyDescent="0.35">
      <c r="A7" s="100">
        <v>1</v>
      </c>
      <c r="B7" s="159" t="s">
        <v>48</v>
      </c>
      <c r="C7" s="167" t="s">
        <v>250</v>
      </c>
      <c r="D7" s="259" t="s">
        <v>271</v>
      </c>
      <c r="E7" s="30" t="s">
        <v>289</v>
      </c>
      <c r="F7" s="178"/>
      <c r="G7" s="38"/>
      <c r="H7" s="103" t="s">
        <v>53</v>
      </c>
      <c r="I7" s="168">
        <f>IF(H7='Priority Ratings'!$C$21,'Priority Ratings'!$B$21,IF(H7='Priority Ratings'!$C$22,'Priority Ratings'!$B$22,IF(H7='Priority Ratings'!$C$23,'Priority Ratings'!$B$23,IF(H7='Priority Ratings'!$C$24,'Priority Ratings'!$B$24,IF(H7='Priority Ratings'!$C$25,'Priority Ratings'!$B$25,IF(H7='Priority Ratings'!$C$26,'Priority Ratings'!$B$26,IF(H7='Priority Ratings'!$C$27,'Priority Ratings'!$B$27,"No Rating")))))))</f>
        <v>6</v>
      </c>
      <c r="J7" s="104">
        <f>I7/I16</f>
        <v>0.13953488372093023</v>
      </c>
      <c r="K7" s="105" t="s">
        <v>64</v>
      </c>
      <c r="L7" s="106"/>
      <c r="M7" s="104">
        <f>J7*'Document management(Tx)'!L59</f>
        <v>0</v>
      </c>
    </row>
    <row r="8" spans="1:13" s="39" customFormat="1" ht="250" x14ac:dyDescent="0.35">
      <c r="A8" s="100">
        <v>2</v>
      </c>
      <c r="B8" s="159" t="s">
        <v>48</v>
      </c>
      <c r="C8" s="167" t="s">
        <v>250</v>
      </c>
      <c r="D8" s="260" t="s">
        <v>272</v>
      </c>
      <c r="E8" s="101" t="s">
        <v>214</v>
      </c>
      <c r="F8" s="178"/>
      <c r="G8" s="38"/>
      <c r="H8" s="103" t="s">
        <v>53</v>
      </c>
      <c r="I8" s="168">
        <f>IF(H8='Priority Ratings'!$C$21,'Priority Ratings'!$B$21,IF(H8='Priority Ratings'!$C$22,'Priority Ratings'!$B$22,IF(H8='Priority Ratings'!$C$23,'Priority Ratings'!$B$23,IF(H8='Priority Ratings'!$C$24,'Priority Ratings'!$B$24,IF(H8='Priority Ratings'!$C$25,'Priority Ratings'!$B$25,IF(H8='Priority Ratings'!$C$26,'Priority Ratings'!$B$26,IF(H8='Priority Ratings'!$C$27,'Priority Ratings'!$B$27,"No Rating")))))))</f>
        <v>6</v>
      </c>
      <c r="J8" s="104">
        <f>I8/I16</f>
        <v>0.13953488372093023</v>
      </c>
      <c r="K8" s="105" t="s">
        <v>56</v>
      </c>
      <c r="L8" s="106"/>
      <c r="M8" s="104">
        <f>J8*'Drawing tools management(Tx)'!L15</f>
        <v>0</v>
      </c>
    </row>
    <row r="9" spans="1:13" s="39" customFormat="1" ht="100" x14ac:dyDescent="0.35">
      <c r="A9" s="100">
        <v>3</v>
      </c>
      <c r="B9" s="159" t="s">
        <v>48</v>
      </c>
      <c r="C9" s="167" t="s">
        <v>250</v>
      </c>
      <c r="D9" s="260" t="s">
        <v>207</v>
      </c>
      <c r="E9" s="101" t="s">
        <v>208</v>
      </c>
      <c r="F9" s="178"/>
      <c r="G9" s="38"/>
      <c r="H9" s="103" t="s">
        <v>61</v>
      </c>
      <c r="I9" s="168">
        <f>IF(H9='Priority Ratings'!$C$21,'Priority Ratings'!$B$21,IF(H9='Priority Ratings'!$C$22,'Priority Ratings'!$B$22,IF(H9='Priority Ratings'!$C$23,'Priority Ratings'!$B$23,IF(H9='Priority Ratings'!$C$24,'Priority Ratings'!$B$24,IF(H9='Priority Ratings'!$C$25,'Priority Ratings'!$B$25,IF(H9='Priority Ratings'!$C$26,'Priority Ratings'!$B$26,IF(H9='Priority Ratings'!$C$27,'Priority Ratings'!$B$27,"No Rating")))))))</f>
        <v>5</v>
      </c>
      <c r="J9" s="104">
        <f>I9/I16</f>
        <v>0.11627906976744186</v>
      </c>
      <c r="K9" s="105" t="s">
        <v>56</v>
      </c>
      <c r="L9" s="106"/>
      <c r="M9" s="35">
        <f>J9*'Creation of 3D symbol(Tx)'!L5</f>
        <v>0</v>
      </c>
    </row>
    <row r="10" spans="1:13" s="132" customFormat="1" ht="174" customHeight="1" x14ac:dyDescent="0.35">
      <c r="A10" s="109">
        <v>4</v>
      </c>
      <c r="B10" s="160" t="s">
        <v>48</v>
      </c>
      <c r="C10" s="167" t="s">
        <v>250</v>
      </c>
      <c r="D10" s="260" t="s">
        <v>285</v>
      </c>
      <c r="E10" s="174" t="s">
        <v>209</v>
      </c>
      <c r="F10" s="179"/>
      <c r="G10" s="131"/>
      <c r="H10" s="103" t="s">
        <v>53</v>
      </c>
      <c r="I10" s="168">
        <f>IF(H10='Priority Ratings'!$C$21,'Priority Ratings'!$B$21,IF(H10='Priority Ratings'!$C$22,'Priority Ratings'!$B$22,IF(H10='Priority Ratings'!$C$23,'Priority Ratings'!$B$23,IF(H10='Priority Ratings'!$C$24,'Priority Ratings'!$B$24,IF(H10='Priority Ratings'!$C$25,'Priority Ratings'!$B$25,IF(H10='Priority Ratings'!$C$26,'Priority Ratings'!$B$26,IF(H10='Priority Ratings'!$C$27,'Priority Ratings'!$B$27,"No Rating")))))))</f>
        <v>6</v>
      </c>
      <c r="J10" s="104">
        <f>I10/I16</f>
        <v>0.13953488372093023</v>
      </c>
      <c r="K10" s="105" t="s">
        <v>56</v>
      </c>
      <c r="L10" s="112"/>
      <c r="M10" s="35">
        <f>J10*'Wire management(Tx)'!L7</f>
        <v>0</v>
      </c>
    </row>
    <row r="11" spans="1:13" s="132" customFormat="1" ht="132.75" customHeight="1" thickBot="1" x14ac:dyDescent="0.4">
      <c r="A11" s="109">
        <v>5</v>
      </c>
      <c r="B11" s="160" t="s">
        <v>48</v>
      </c>
      <c r="C11" s="167" t="s">
        <v>250</v>
      </c>
      <c r="D11" s="260" t="s">
        <v>273</v>
      </c>
      <c r="E11" s="619" t="s">
        <v>275</v>
      </c>
      <c r="F11" s="179"/>
      <c r="G11" s="131"/>
      <c r="H11" s="103" t="s">
        <v>61</v>
      </c>
      <c r="I11" s="168">
        <f>IF(H11='Priority Ratings'!$C$21,'Priority Ratings'!$B$21,IF(H11='Priority Ratings'!$C$22,'Priority Ratings'!$B$22,IF(H11='Priority Ratings'!$C$23,'Priority Ratings'!$B$23,IF(H11='Priority Ratings'!$C$24,'Priority Ratings'!$B$24,IF(H11='Priority Ratings'!$C$25,'Priority Ratings'!$B$25,IF(H11='Priority Ratings'!$C$26,'Priority Ratings'!$B$26,IF(H11='Priority Ratings'!$C$27,'Priority Ratings'!$B$27,"No Rating")))))))</f>
        <v>5</v>
      </c>
      <c r="J11" s="104">
        <f>I11/I16</f>
        <v>0.11627906976744186</v>
      </c>
      <c r="K11" s="105" t="s">
        <v>56</v>
      </c>
      <c r="L11" s="112"/>
      <c r="M11" s="104">
        <f>J11*'Management of interrelated diag'!L8</f>
        <v>0</v>
      </c>
    </row>
    <row r="12" spans="1:13" s="132" customFormat="1" ht="221.25" customHeight="1" x14ac:dyDescent="0.35">
      <c r="A12" s="109">
        <v>6</v>
      </c>
      <c r="B12" s="160" t="s">
        <v>48</v>
      </c>
      <c r="C12" s="167" t="s">
        <v>250</v>
      </c>
      <c r="D12" s="260" t="s">
        <v>283</v>
      </c>
      <c r="E12" s="110" t="s">
        <v>210</v>
      </c>
      <c r="F12" s="179"/>
      <c r="G12" s="131"/>
      <c r="H12" s="103" t="s">
        <v>61</v>
      </c>
      <c r="I12" s="168">
        <f>IF(H12='Priority Ratings'!$C$21,'Priority Ratings'!$B$21,IF(H12='Priority Ratings'!$C$22,'Priority Ratings'!$B$22,IF(H12='Priority Ratings'!$C$23,'Priority Ratings'!$B$23,IF(H12='Priority Ratings'!$C$24,'Priority Ratings'!$B$24,IF(H12='Priority Ratings'!$C$25,'Priority Ratings'!$B$25,IF(H12='Priority Ratings'!$C$26,'Priority Ratings'!$B$26,IF(H12='Priority Ratings'!$C$27,'Priority Ratings'!$B$27,"No Rating")))))))</f>
        <v>5</v>
      </c>
      <c r="J12" s="104">
        <f>I12/I16</f>
        <v>0.11627906976744186</v>
      </c>
      <c r="K12" s="105" t="s">
        <v>56</v>
      </c>
      <c r="L12" s="112"/>
      <c r="M12" s="104">
        <f>J12*'Management of electrical design'!L12</f>
        <v>0</v>
      </c>
    </row>
    <row r="13" spans="1:13" s="132" customFormat="1" ht="138.75" customHeight="1" x14ac:dyDescent="0.35">
      <c r="A13" s="109">
        <v>7</v>
      </c>
      <c r="B13" s="160" t="s">
        <v>48</v>
      </c>
      <c r="C13" s="167" t="s">
        <v>250</v>
      </c>
      <c r="D13" s="260" t="s">
        <v>274</v>
      </c>
      <c r="E13" s="110" t="s">
        <v>211</v>
      </c>
      <c r="F13" s="179"/>
      <c r="G13" s="131"/>
      <c r="H13" s="103" t="s">
        <v>61</v>
      </c>
      <c r="I13" s="168">
        <f>IF(H13='Priority Ratings'!$C$21,'Priority Ratings'!$B$21,IF(H13='Priority Ratings'!$C$22,'Priority Ratings'!$B$22,IF(H13='Priority Ratings'!$C$23,'Priority Ratings'!$B$23,IF(H13='Priority Ratings'!$C$24,'Priority Ratings'!$B$24,IF(H13='Priority Ratings'!$C$25,'Priority Ratings'!$B$25,IF(H13='Priority Ratings'!$C$26,'Priority Ratings'!$B$26,IF(H13='Priority Ratings'!$C$27,'Priority Ratings'!$B$27,"No Rating")))))))</f>
        <v>5</v>
      </c>
      <c r="J13" s="104">
        <f>I13/I16</f>
        <v>0.11627906976744186</v>
      </c>
      <c r="K13" s="105" t="s">
        <v>56</v>
      </c>
      <c r="L13" s="112"/>
      <c r="M13" s="104">
        <f>J13*'Metadata management(Tx)'!L6</f>
        <v>0</v>
      </c>
    </row>
    <row r="14" spans="1:13" s="132" customFormat="1" ht="194.25" customHeight="1" x14ac:dyDescent="0.35">
      <c r="A14" s="226">
        <v>8</v>
      </c>
      <c r="B14" s="170" t="s">
        <v>48</v>
      </c>
      <c r="C14" s="209" t="s">
        <v>250</v>
      </c>
      <c r="D14" s="262" t="s">
        <v>284</v>
      </c>
      <c r="E14" s="620" t="s">
        <v>212</v>
      </c>
      <c r="F14" s="227"/>
      <c r="G14" s="211"/>
      <c r="H14" s="228" t="s">
        <v>61</v>
      </c>
      <c r="I14" s="168">
        <f>IF(H14='Priority Ratings'!$C$21,'Priority Ratings'!$B$21,IF(H14='Priority Ratings'!$C$22,'Priority Ratings'!$B$22,IF(H14='Priority Ratings'!$C$23,'Priority Ratings'!$B$23,IF(H14='Priority Ratings'!$C$24,'Priority Ratings'!$B$24,IF(H14='Priority Ratings'!$C$25,'Priority Ratings'!$B$25,IF(H14='Priority Ratings'!$C$26,'Priority Ratings'!$B$26,IF(H14='Priority Ratings'!$C$27,'Priority Ratings'!$B$27,"No Rating")))))))</f>
        <v>5</v>
      </c>
      <c r="J14" s="118">
        <f>I14/I16</f>
        <v>0.11627906976744186</v>
      </c>
      <c r="K14" s="229" t="s">
        <v>56</v>
      </c>
      <c r="L14" s="230"/>
      <c r="M14" s="118">
        <f>J14*'Cabling management(Tx)'!L8</f>
        <v>0</v>
      </c>
    </row>
    <row r="15" spans="1:13" s="132" customFormat="1" ht="15" customHeight="1" x14ac:dyDescent="0.35">
      <c r="A15" s="201"/>
      <c r="B15" s="202"/>
      <c r="C15" s="202"/>
      <c r="D15" s="202"/>
      <c r="E15" s="202"/>
      <c r="F15" s="231"/>
      <c r="G15" s="207"/>
      <c r="H15" s="203"/>
      <c r="I15" s="208"/>
      <c r="J15" s="198"/>
      <c r="K15" s="199"/>
      <c r="L15" s="200"/>
      <c r="M15" s="198"/>
    </row>
    <row r="16" spans="1:13" ht="15" customHeight="1" x14ac:dyDescent="0.25">
      <c r="F16" s="177"/>
      <c r="G16" s="204" t="s">
        <v>99</v>
      </c>
      <c r="H16" s="217"/>
      <c r="I16" s="206">
        <f>SUM(I7:I14)</f>
        <v>43</v>
      </c>
      <c r="J16" s="205">
        <f>SUM(J7:J14)</f>
        <v>0.99999999999999989</v>
      </c>
      <c r="K16" s="218"/>
      <c r="L16" s="204"/>
      <c r="M16" s="205">
        <f>SUM(M7:M14)</f>
        <v>0</v>
      </c>
    </row>
    <row r="37" spans="5:5" s="8" customFormat="1" ht="15" customHeight="1" x14ac:dyDescent="0.25">
      <c r="E37" s="133"/>
    </row>
  </sheetData>
  <autoFilter ref="A6:M6" xr:uid="{00000000-0009-0000-0000-000003000000}"/>
  <mergeCells count="1">
    <mergeCell ref="A1:C1"/>
  </mergeCells>
  <dataValidations count="2">
    <dataValidation type="list" showInputMessage="1" showErrorMessage="1" promptTitle="Supplier" prompt="Please make a selection from the list" sqref="F7:F14" xr:uid="{00000000-0002-0000-0300-000000000000}">
      <formula1>"100%:Fully comply with requirement,50%:Partially comply will require development,0%:No compliance"</formula1>
    </dataValidation>
    <dataValidation type="list" allowBlank="1" showInputMessage="1" showErrorMessage="1" sqref="L7:L14" xr:uid="{00000000-0002-0000-0300-000001000000}">
      <formula1>#REF!</formula1>
    </dataValidation>
  </dataValidations>
  <hyperlinks>
    <hyperlink ref="D7" location="'Document management(Tx)'!A1" display="'Document management(Tx)'!A1" xr:uid="{00000000-0004-0000-0300-000000000000}"/>
    <hyperlink ref="D8" location="'Drawing tools management(Tx)'!A1" display="'Drawing tools management(Tx)'!A1" xr:uid="{00000000-0004-0000-0300-000001000000}"/>
    <hyperlink ref="D9" location="'Creation of 3D symbol(Tx)'!A1" display="Creation of 3D symbol (BRS67)" xr:uid="{00000000-0004-0000-0300-000002000000}"/>
    <hyperlink ref="D10" location="'Wire management(Tx)'!A1" display="'Wire management(Tx)'!A1" xr:uid="{00000000-0004-0000-0300-000003000000}"/>
    <hyperlink ref="D12" location="'Management of electrical design'!A1" display="'Management of electrical design'!A1" xr:uid="{00000000-0004-0000-0300-000004000000}"/>
    <hyperlink ref="D13" location="'Metadata management(Tx)'!A1" display="'Metadata management(Tx)'!A1" xr:uid="{00000000-0004-0000-0300-000005000000}"/>
    <hyperlink ref="D14" location="'Cabling management(Tx)'!A1" display="'Cabling management(Tx)'!A1" xr:uid="{00000000-0004-0000-0300-000006000000}"/>
    <hyperlink ref="D11" location="'Management of interrelated diag'!A1" display="'Management of interrelated diag'!A1" xr:uid="{00000000-0004-0000-0300-000007000000}"/>
  </hyperlink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2000000}">
          <x14:formula1>
            <xm:f>'Priority Ratings'!$C$21:$C$27</xm:f>
          </x14:formula1>
          <xm:sqref>H7:H14</xm:sqref>
        </x14:dataValidation>
      </x14:dataValidations>
    </ext>
  </extLst>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dimension ref="A1:L47"/>
  <sheetViews>
    <sheetView topLeftCell="E1" workbookViewId="0">
      <selection activeCell="F13" sqref="F13"/>
    </sheetView>
  </sheetViews>
  <sheetFormatPr defaultColWidth="9.1796875" defaultRowHeight="14" x14ac:dyDescent="0.3"/>
  <cols>
    <col min="1" max="1" width="9.81640625" style="299" customWidth="1"/>
    <col min="2" max="2" width="9.1796875" style="299"/>
    <col min="3" max="3" width="37.81640625" style="299" customWidth="1"/>
    <col min="4" max="4" width="51.26953125" style="302" customWidth="1"/>
    <col min="5" max="5" width="17.453125" style="321" customWidth="1"/>
    <col min="6" max="6" width="11.26953125" style="321" customWidth="1"/>
    <col min="7" max="7" width="14.26953125" style="321" customWidth="1"/>
    <col min="8" max="8" width="38.54296875" style="321" customWidth="1"/>
    <col min="9" max="9" width="17" style="321" customWidth="1"/>
    <col min="10" max="10" width="25.453125" style="321" customWidth="1"/>
    <col min="11" max="11" width="17.54296875" style="321" customWidth="1"/>
    <col min="12" max="12" width="19.54296875" style="321" customWidth="1"/>
    <col min="13" max="16384" width="9.1796875" style="299"/>
  </cols>
  <sheetData>
    <row r="1" spans="1:12" ht="20.5" thickBot="1" x14ac:dyDescent="0.35">
      <c r="A1" s="298" t="s">
        <v>1187</v>
      </c>
      <c r="E1" s="336"/>
      <c r="F1" s="336"/>
      <c r="G1" s="336"/>
      <c r="H1" s="336"/>
      <c r="I1" s="336"/>
      <c r="J1" s="336"/>
      <c r="K1" s="336"/>
      <c r="L1" s="336"/>
    </row>
    <row r="2" spans="1:12" ht="20.5" thickBot="1" x14ac:dyDescent="0.35">
      <c r="A2" s="298"/>
      <c r="E2" s="739" t="s">
        <v>1693</v>
      </c>
      <c r="F2" s="740"/>
      <c r="G2" s="740"/>
      <c r="H2" s="741"/>
      <c r="I2" s="742" t="s">
        <v>1692</v>
      </c>
      <c r="J2" s="743"/>
      <c r="K2" s="744"/>
      <c r="L2" s="336"/>
    </row>
    <row r="3" spans="1:12" ht="77.25" customHeight="1" thickBot="1" x14ac:dyDescent="0.3">
      <c r="A3" s="303" t="s">
        <v>308</v>
      </c>
      <c r="B3" s="304" t="s">
        <v>309</v>
      </c>
      <c r="C3" s="305" t="s">
        <v>310</v>
      </c>
      <c r="D3" s="307" t="s">
        <v>312</v>
      </c>
      <c r="E3" s="532" t="s">
        <v>42</v>
      </c>
      <c r="F3" s="532" t="s">
        <v>43</v>
      </c>
      <c r="G3" s="532" t="s">
        <v>44</v>
      </c>
      <c r="H3" s="532" t="s">
        <v>45</v>
      </c>
      <c r="I3" s="308" t="s">
        <v>1688</v>
      </c>
      <c r="J3" s="308" t="s">
        <v>306</v>
      </c>
      <c r="K3" s="308" t="s">
        <v>587</v>
      </c>
      <c r="L3" s="533" t="s">
        <v>47</v>
      </c>
    </row>
    <row r="4" spans="1:12" ht="65.25" customHeight="1" x14ac:dyDescent="0.25">
      <c r="A4" s="790" t="s">
        <v>1188</v>
      </c>
      <c r="B4" s="311" t="s">
        <v>1189</v>
      </c>
      <c r="C4" s="312" t="s">
        <v>1190</v>
      </c>
      <c r="D4" s="312" t="s">
        <v>1191</v>
      </c>
      <c r="E4" s="612" t="s">
        <v>61</v>
      </c>
      <c r="F4" s="613">
        <f>IF(E4='Priority Ratings'!$C$21,'Priority Ratings'!$B$21,IF(E4='Priority Ratings'!$C$22,'Priority Ratings'!$B$22,IF(E4='Priority Ratings'!$C$23,'Priority Ratings'!$B$23,IF(E4='Priority Ratings'!$C$24,'Priority Ratings'!$B$24,IF(E4='Priority Ratings'!$C$25,'Priority Ratings'!$B$25,IF(E4='Priority Ratings'!$C$26,'Priority Ratings'!$B$26,IF(E4='Priority Ratings'!$C$27,'Priority Ratings'!$B$27,"No Rating")))))))</f>
        <v>5</v>
      </c>
      <c r="G4" s="614">
        <f t="shared" ref="G4:G12" si="0">F4/F$13</f>
        <v>0.1111111111111111</v>
      </c>
      <c r="H4" s="626" t="s">
        <v>64</v>
      </c>
      <c r="I4" s="615">
        <v>0</v>
      </c>
      <c r="J4" s="391"/>
      <c r="K4" s="616"/>
      <c r="L4" s="639">
        <f>I4*G4</f>
        <v>0</v>
      </c>
    </row>
    <row r="5" spans="1:12" ht="35.25" customHeight="1" x14ac:dyDescent="0.25">
      <c r="A5" s="746"/>
      <c r="B5" s="315" t="s">
        <v>1192</v>
      </c>
      <c r="C5" s="314" t="s">
        <v>1193</v>
      </c>
      <c r="D5" s="314" t="s">
        <v>1194</v>
      </c>
      <c r="E5" s="525" t="s">
        <v>61</v>
      </c>
      <c r="F5" s="475">
        <f>IF(E5='Priority Ratings'!$C$21,'Priority Ratings'!$B$21,IF(E5='Priority Ratings'!$C$22,'Priority Ratings'!$B$22,IF(E5='Priority Ratings'!$C$23,'Priority Ratings'!$B$23,IF(E5='Priority Ratings'!$C$24,'Priority Ratings'!$B$24,IF(E5='Priority Ratings'!$C$25,'Priority Ratings'!$B$25,IF(E5='Priority Ratings'!$C$26,'Priority Ratings'!$B$26,IF(E5='Priority Ratings'!$C$27,'Priority Ratings'!$B$27,"No Rating")))))))</f>
        <v>5</v>
      </c>
      <c r="G5" s="465">
        <f t="shared" si="0"/>
        <v>0.1111111111111111</v>
      </c>
      <c r="H5" s="466" t="s">
        <v>56</v>
      </c>
      <c r="I5" s="468">
        <v>0</v>
      </c>
      <c r="J5" s="342"/>
      <c r="K5" s="461"/>
      <c r="L5" s="524">
        <f t="shared" ref="L5:L12" si="1">I5*G5</f>
        <v>0</v>
      </c>
    </row>
    <row r="6" spans="1:12" ht="39.75" customHeight="1" x14ac:dyDescent="0.25">
      <c r="A6" s="746"/>
      <c r="B6" s="315" t="s">
        <v>1195</v>
      </c>
      <c r="C6" s="314" t="s">
        <v>1196</v>
      </c>
      <c r="D6" s="314" t="s">
        <v>1197</v>
      </c>
      <c r="E6" s="525" t="s">
        <v>61</v>
      </c>
      <c r="F6" s="475">
        <f>IF(E6='Priority Ratings'!$C$21,'Priority Ratings'!$B$21,IF(E6='Priority Ratings'!$C$22,'Priority Ratings'!$B$22,IF(E6='Priority Ratings'!$C$23,'Priority Ratings'!$B$23,IF(E6='Priority Ratings'!$C$24,'Priority Ratings'!$B$24,IF(E6='Priority Ratings'!$C$25,'Priority Ratings'!$B$25,IF(E6='Priority Ratings'!$C$26,'Priority Ratings'!$B$26,IF(E6='Priority Ratings'!$C$27,'Priority Ratings'!$B$27,"No Rating")))))))</f>
        <v>5</v>
      </c>
      <c r="G6" s="465">
        <f t="shared" si="0"/>
        <v>0.1111111111111111</v>
      </c>
      <c r="H6" s="466" t="s">
        <v>56</v>
      </c>
      <c r="I6" s="468">
        <v>0</v>
      </c>
      <c r="J6" s="342"/>
      <c r="K6" s="461"/>
      <c r="L6" s="524">
        <f t="shared" si="1"/>
        <v>0</v>
      </c>
    </row>
    <row r="7" spans="1:12" ht="60" customHeight="1" x14ac:dyDescent="0.25">
      <c r="A7" s="746"/>
      <c r="B7" s="315" t="s">
        <v>1198</v>
      </c>
      <c r="C7" s="314" t="s">
        <v>1199</v>
      </c>
      <c r="D7" s="314" t="s">
        <v>1200</v>
      </c>
      <c r="E7" s="525" t="s">
        <v>61</v>
      </c>
      <c r="F7" s="475">
        <f>IF(E7='Priority Ratings'!$C$21,'Priority Ratings'!$B$21,IF(E7='Priority Ratings'!$C$22,'Priority Ratings'!$B$22,IF(E7='Priority Ratings'!$C$23,'Priority Ratings'!$B$23,IF(E7='Priority Ratings'!$C$24,'Priority Ratings'!$B$24,IF(E7='Priority Ratings'!$C$25,'Priority Ratings'!$B$25,IF(E7='Priority Ratings'!$C$26,'Priority Ratings'!$B$26,IF(E7='Priority Ratings'!$C$27,'Priority Ratings'!$B$27,"No Rating")))))))</f>
        <v>5</v>
      </c>
      <c r="G7" s="465">
        <f t="shared" si="0"/>
        <v>0.1111111111111111</v>
      </c>
      <c r="H7" s="466" t="s">
        <v>56</v>
      </c>
      <c r="I7" s="468">
        <v>0</v>
      </c>
      <c r="J7" s="342"/>
      <c r="K7" s="461"/>
      <c r="L7" s="524">
        <f t="shared" si="1"/>
        <v>0</v>
      </c>
    </row>
    <row r="8" spans="1:12" ht="52.5" customHeight="1" x14ac:dyDescent="0.25">
      <c r="A8" s="746"/>
      <c r="B8" s="315" t="s">
        <v>1201</v>
      </c>
      <c r="C8" s="314" t="s">
        <v>1202</v>
      </c>
      <c r="D8" s="314" t="s">
        <v>1203</v>
      </c>
      <c r="E8" s="525" t="s">
        <v>61</v>
      </c>
      <c r="F8" s="475">
        <f>IF(E8='Priority Ratings'!$C$21,'Priority Ratings'!$B$21,IF(E8='Priority Ratings'!$C$22,'Priority Ratings'!$B$22,IF(E8='Priority Ratings'!$C$23,'Priority Ratings'!$B$23,IF(E8='Priority Ratings'!$C$24,'Priority Ratings'!$B$24,IF(E8='Priority Ratings'!$C$25,'Priority Ratings'!$B$25,IF(E8='Priority Ratings'!$C$26,'Priority Ratings'!$B$26,IF(E8='Priority Ratings'!$C$27,'Priority Ratings'!$B$27,"No Rating")))))))</f>
        <v>5</v>
      </c>
      <c r="G8" s="465">
        <f t="shared" si="0"/>
        <v>0.1111111111111111</v>
      </c>
      <c r="H8" s="466" t="s">
        <v>56</v>
      </c>
      <c r="I8" s="468">
        <v>0</v>
      </c>
      <c r="J8" s="342"/>
      <c r="K8" s="461"/>
      <c r="L8" s="524">
        <f t="shared" si="1"/>
        <v>0</v>
      </c>
    </row>
    <row r="9" spans="1:12" ht="57" customHeight="1" x14ac:dyDescent="0.25">
      <c r="A9" s="746"/>
      <c r="B9" s="315" t="s">
        <v>1204</v>
      </c>
      <c r="C9" s="314" t="s">
        <v>1205</v>
      </c>
      <c r="D9" s="314" t="s">
        <v>1206</v>
      </c>
      <c r="E9" s="525" t="s">
        <v>61</v>
      </c>
      <c r="F9" s="475">
        <f>IF(E9='Priority Ratings'!$C$21,'Priority Ratings'!$B$21,IF(E9='Priority Ratings'!$C$22,'Priority Ratings'!$B$22,IF(E9='Priority Ratings'!$C$23,'Priority Ratings'!$B$23,IF(E9='Priority Ratings'!$C$24,'Priority Ratings'!$B$24,IF(E9='Priority Ratings'!$C$25,'Priority Ratings'!$B$25,IF(E9='Priority Ratings'!$C$26,'Priority Ratings'!$B$26,IF(E9='Priority Ratings'!$C$27,'Priority Ratings'!$B$27,"No Rating")))))))</f>
        <v>5</v>
      </c>
      <c r="G9" s="465">
        <f t="shared" si="0"/>
        <v>0.1111111111111111</v>
      </c>
      <c r="H9" s="466" t="s">
        <v>56</v>
      </c>
      <c r="I9" s="468">
        <v>0</v>
      </c>
      <c r="J9" s="342"/>
      <c r="K9" s="461"/>
      <c r="L9" s="524">
        <f t="shared" si="1"/>
        <v>0</v>
      </c>
    </row>
    <row r="10" spans="1:12" ht="39" customHeight="1" x14ac:dyDescent="0.25">
      <c r="A10" s="746"/>
      <c r="B10" s="315" t="s">
        <v>1207</v>
      </c>
      <c r="C10" s="314" t="s">
        <v>1208</v>
      </c>
      <c r="D10" s="314" t="s">
        <v>1209</v>
      </c>
      <c r="E10" s="525" t="s">
        <v>61</v>
      </c>
      <c r="F10" s="475">
        <f>IF(E10='Priority Ratings'!$C$21,'Priority Ratings'!$B$21,IF(E10='Priority Ratings'!$C$22,'Priority Ratings'!$B$22,IF(E10='Priority Ratings'!$C$23,'Priority Ratings'!$B$23,IF(E10='Priority Ratings'!$C$24,'Priority Ratings'!$B$24,IF(E10='Priority Ratings'!$C$25,'Priority Ratings'!$B$25,IF(E10='Priority Ratings'!$C$26,'Priority Ratings'!$B$26,IF(E10='Priority Ratings'!$C$27,'Priority Ratings'!$B$27,"No Rating")))))))</f>
        <v>5</v>
      </c>
      <c r="G10" s="465">
        <f t="shared" si="0"/>
        <v>0.1111111111111111</v>
      </c>
      <c r="H10" s="466" t="s">
        <v>56</v>
      </c>
      <c r="I10" s="468">
        <v>0</v>
      </c>
      <c r="J10" s="381"/>
      <c r="K10" s="381"/>
      <c r="L10" s="524">
        <f t="shared" si="1"/>
        <v>0</v>
      </c>
    </row>
    <row r="11" spans="1:12" ht="39" customHeight="1" x14ac:dyDescent="0.25">
      <c r="A11" s="746"/>
      <c r="B11" s="315" t="s">
        <v>1210</v>
      </c>
      <c r="C11" s="314" t="s">
        <v>1211</v>
      </c>
      <c r="D11" s="314" t="s">
        <v>1212</v>
      </c>
      <c r="E11" s="525" t="s">
        <v>61</v>
      </c>
      <c r="F11" s="475">
        <f>IF(E11='Priority Ratings'!$C$21,'Priority Ratings'!$B$21,IF(E11='Priority Ratings'!$C$22,'Priority Ratings'!$B$22,IF(E11='Priority Ratings'!$C$23,'Priority Ratings'!$B$23,IF(E11='Priority Ratings'!$C$24,'Priority Ratings'!$B$24,IF(E11='Priority Ratings'!$C$25,'Priority Ratings'!$B$25,IF(E11='Priority Ratings'!$C$26,'Priority Ratings'!$B$26,IF(E11='Priority Ratings'!$C$27,'Priority Ratings'!$B$27,"No Rating")))))))</f>
        <v>5</v>
      </c>
      <c r="G11" s="465">
        <f t="shared" si="0"/>
        <v>0.1111111111111111</v>
      </c>
      <c r="H11" s="466" t="s">
        <v>56</v>
      </c>
      <c r="I11" s="468">
        <v>0</v>
      </c>
      <c r="J11" s="381"/>
      <c r="K11" s="381"/>
      <c r="L11" s="524">
        <f t="shared" si="1"/>
        <v>0</v>
      </c>
    </row>
    <row r="12" spans="1:12" ht="46.5" customHeight="1" thickBot="1" x14ac:dyDescent="0.3">
      <c r="A12" s="747"/>
      <c r="B12" s="316" t="s">
        <v>1213</v>
      </c>
      <c r="C12" s="317" t="s">
        <v>1214</v>
      </c>
      <c r="D12" s="317" t="s">
        <v>1215</v>
      </c>
      <c r="E12" s="545" t="s">
        <v>61</v>
      </c>
      <c r="F12" s="500">
        <f>IF(E12='Priority Ratings'!$C$21,'Priority Ratings'!$B$21,IF(E12='Priority Ratings'!$C$22,'Priority Ratings'!$B$22,IF(E12='Priority Ratings'!$C$23,'Priority Ratings'!$B$23,IF(E12='Priority Ratings'!$C$24,'Priority Ratings'!$B$24,IF(E12='Priority Ratings'!$C$25,'Priority Ratings'!$B$25,IF(E12='Priority Ratings'!$C$26,'Priority Ratings'!$B$26,IF(E12='Priority Ratings'!$C$27,'Priority Ratings'!$B$27,"No Rating")))))))</f>
        <v>5</v>
      </c>
      <c r="G12" s="501">
        <f t="shared" si="0"/>
        <v>0.1111111111111111</v>
      </c>
      <c r="H12" s="535" t="s">
        <v>56</v>
      </c>
      <c r="I12" s="558">
        <v>0</v>
      </c>
      <c r="J12" s="512"/>
      <c r="K12" s="512"/>
      <c r="L12" s="536">
        <f t="shared" si="1"/>
        <v>0</v>
      </c>
    </row>
    <row r="13" spans="1:12" ht="14.5" thickBot="1" x14ac:dyDescent="0.35">
      <c r="D13" s="321"/>
      <c r="F13" s="504">
        <f>SUM(F4:F12)</f>
        <v>45</v>
      </c>
      <c r="G13" s="478">
        <f>SUM(G4:G12)</f>
        <v>1.0000000000000002</v>
      </c>
      <c r="K13" s="522" t="s">
        <v>21</v>
      </c>
      <c r="L13" s="547">
        <f>SUM(L4:L12)</f>
        <v>0</v>
      </c>
    </row>
    <row r="14" spans="1:12" x14ac:dyDescent="0.25">
      <c r="D14" s="321"/>
    </row>
    <row r="15" spans="1:12" x14ac:dyDescent="0.25">
      <c r="D15" s="321"/>
    </row>
    <row r="16" spans="1:12" x14ac:dyDescent="0.25">
      <c r="D16" s="321"/>
    </row>
    <row r="17" spans="4:4" x14ac:dyDescent="0.25">
      <c r="D17" s="321"/>
    </row>
    <row r="18" spans="4:4" x14ac:dyDescent="0.25">
      <c r="D18" s="321"/>
    </row>
    <row r="19" spans="4:4" x14ac:dyDescent="0.25">
      <c r="D19" s="321"/>
    </row>
    <row r="20" spans="4:4" x14ac:dyDescent="0.25">
      <c r="D20" s="321"/>
    </row>
    <row r="21" spans="4:4" x14ac:dyDescent="0.25">
      <c r="D21" s="321"/>
    </row>
    <row r="22" spans="4:4" x14ac:dyDescent="0.25">
      <c r="D22" s="321"/>
    </row>
    <row r="23" spans="4:4" x14ac:dyDescent="0.25">
      <c r="D23" s="321"/>
    </row>
    <row r="24" spans="4:4" x14ac:dyDescent="0.25">
      <c r="D24" s="321"/>
    </row>
    <row r="25" spans="4:4" x14ac:dyDescent="0.25">
      <c r="D25" s="321"/>
    </row>
    <row r="26" spans="4:4" x14ac:dyDescent="0.25">
      <c r="D26" s="321"/>
    </row>
    <row r="27" spans="4:4" x14ac:dyDescent="0.25">
      <c r="D27" s="321"/>
    </row>
    <row r="28" spans="4:4" x14ac:dyDescent="0.25">
      <c r="D28" s="321"/>
    </row>
    <row r="29" spans="4:4" x14ac:dyDescent="0.25">
      <c r="D29" s="321"/>
    </row>
    <row r="30" spans="4:4" x14ac:dyDescent="0.25">
      <c r="D30" s="321"/>
    </row>
    <row r="31" spans="4:4" x14ac:dyDescent="0.25">
      <c r="D31" s="321"/>
    </row>
    <row r="32" spans="4:4" x14ac:dyDescent="0.25">
      <c r="D32" s="321"/>
    </row>
    <row r="33" spans="4:4" x14ac:dyDescent="0.25">
      <c r="D33" s="321"/>
    </row>
    <row r="34" spans="4:4" x14ac:dyDescent="0.25">
      <c r="D34" s="321"/>
    </row>
    <row r="35" spans="4:4" x14ac:dyDescent="0.25">
      <c r="D35" s="321"/>
    </row>
    <row r="36" spans="4:4" x14ac:dyDescent="0.25">
      <c r="D36" s="321"/>
    </row>
    <row r="37" spans="4:4" x14ac:dyDescent="0.25">
      <c r="D37" s="321"/>
    </row>
    <row r="38" spans="4:4" x14ac:dyDescent="0.25">
      <c r="D38" s="321"/>
    </row>
    <row r="39" spans="4:4" x14ac:dyDescent="0.25">
      <c r="D39" s="321"/>
    </row>
    <row r="40" spans="4:4" x14ac:dyDescent="0.25">
      <c r="D40" s="321"/>
    </row>
    <row r="41" spans="4:4" x14ac:dyDescent="0.25">
      <c r="D41" s="321"/>
    </row>
    <row r="42" spans="4:4" x14ac:dyDescent="0.25">
      <c r="D42" s="321"/>
    </row>
    <row r="43" spans="4:4" x14ac:dyDescent="0.25">
      <c r="D43" s="321"/>
    </row>
    <row r="44" spans="4:4" x14ac:dyDescent="0.25">
      <c r="D44" s="321"/>
    </row>
    <row r="45" spans="4:4" x14ac:dyDescent="0.25">
      <c r="D45" s="321"/>
    </row>
    <row r="46" spans="4:4" x14ac:dyDescent="0.25">
      <c r="D46" s="321"/>
    </row>
    <row r="47" spans="4:4" x14ac:dyDescent="0.25">
      <c r="D47" s="321"/>
    </row>
  </sheetData>
  <mergeCells count="3">
    <mergeCell ref="A4:A12"/>
    <mergeCell ref="E2:H2"/>
    <mergeCell ref="I2:K2"/>
  </mergeCells>
  <conditionalFormatting sqref="D3">
    <cfRule type="containsText" dxfId="167" priority="22" operator="containsText" text="6">
      <formula>NOT(ISERROR(SEARCH("6",D3)))</formula>
    </cfRule>
    <cfRule type="containsText" dxfId="166" priority="23" operator="containsText" text="5">
      <formula>NOT(ISERROR(SEARCH("5",D3)))</formula>
    </cfRule>
    <cfRule type="containsText" dxfId="165" priority="24" operator="containsText" text="4">
      <formula>NOT(ISERROR(SEARCH("4",D3)))</formula>
    </cfRule>
    <cfRule type="containsText" dxfId="164" priority="25" operator="containsText" text="3">
      <formula>NOT(ISERROR(SEARCH("3",D3)))</formula>
    </cfRule>
    <cfRule type="containsText" dxfId="163" priority="26" operator="containsText" text="2">
      <formula>NOT(ISERROR(SEARCH("2",D3)))</formula>
    </cfRule>
    <cfRule type="containsText" dxfId="162" priority="27" operator="containsText" text="1">
      <formula>NOT(ISERROR(SEARCH("1",D3)))</formula>
    </cfRule>
    <cfRule type="containsText" dxfId="161" priority="28" operator="containsText" text="0">
      <formula>NOT(ISERROR(SEARCH("0",D3)))</formula>
    </cfRule>
  </conditionalFormatting>
  <dataValidations count="1">
    <dataValidation allowBlank="1" showInputMessage="1" showErrorMessage="1" promptTitle="Supplier Evidence" prompt="If the answer is fully comply or partially comply , then provide the actual document name(section, paragraph, page) /evidence and hyperlink to this column as proof" sqref="J4:J9" xr:uid="{00000000-0002-0000-2700-000000000000}"/>
  </dataValidations>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beginsWith" priority="1" operator="beginsWith" text="6" id="{76E8D896-6251-4568-93DA-CCB031800870}">
            <xm:f>LEFT('Manage system access '!H4,LEN("6"))="6"</xm:f>
            <x14:dxf>
              <fill>
                <patternFill>
                  <bgColor rgb="FFFFCCCC"/>
                </patternFill>
              </fill>
            </x14:dxf>
          </x14:cfRule>
          <x14:cfRule type="beginsWith" priority="2" operator="beginsWith" text="5" id="{AF0EE14B-3700-4C74-A81D-76A51C6F0726}">
            <xm:f>LEFT('Manage system access '!H4,LEN("5"))="5"</xm:f>
            <x14:dxf>
              <fill>
                <patternFill>
                  <bgColor rgb="FFFFFFCC"/>
                </patternFill>
              </fill>
            </x14:dxf>
          </x14:cfRule>
          <x14:cfRule type="beginsWith" priority="3" operator="beginsWith" text="4" id="{A0151E5E-EA6F-4A72-842C-7981C81F3C0B}">
            <xm:f>LEFT('Manage system access '!H4,LEN("4"))="4"</xm:f>
            <x14:dxf>
              <fill>
                <patternFill>
                  <bgColor rgb="FFFFFFCC"/>
                </patternFill>
              </fill>
            </x14:dxf>
          </x14:cfRule>
          <x14:cfRule type="beginsWith" priority="4" operator="beginsWith" text="3" id="{CD9E9639-93D8-4EF9-AE0E-64A1AAB6FEFD}">
            <xm:f>LEFT('Manage system access '!H4,LEN("3"))="3"</xm:f>
            <x14:dxf>
              <fill>
                <patternFill>
                  <bgColor rgb="FFFFFFCC"/>
                </patternFill>
              </fill>
            </x14:dxf>
          </x14:cfRule>
          <x14:cfRule type="beginsWith" priority="5" operator="beginsWith" text="2" id="{C9A9CEE9-97F5-48F4-9339-61053ED8BDAF}">
            <xm:f>LEFT('Manage system access '!H4,LEN("2"))="2"</xm:f>
            <x14:dxf>
              <fill>
                <patternFill>
                  <fgColor theme="0"/>
                  <bgColor rgb="FFCCFFCC"/>
                </patternFill>
              </fill>
            </x14:dxf>
          </x14:cfRule>
          <x14:cfRule type="beginsWith" priority="6" operator="beginsWith" text="1" id="{4C065AFE-0ADD-4A3D-A995-8B480BAA5FFB}">
            <xm:f>LEFT('Manage system access '!H4,LEN("1"))="1"</xm:f>
            <x14:dxf>
              <fill>
                <patternFill>
                  <bgColor rgb="FFCCFFCC"/>
                </patternFill>
              </fill>
            </x14:dxf>
          </x14:cfRule>
          <x14:cfRule type="beginsWith" priority="7" operator="beginsWith" text="0" id="{65337D0F-5999-4520-B16E-E1DA18D7FBEE}">
            <xm:f>LEFT('Manage system access '!H4,LEN("0"))="0"</xm:f>
            <x14:dxf>
              <fill>
                <patternFill>
                  <bgColor rgb="FFCCFFCC"/>
                </patternFill>
              </fill>
            </x14:dxf>
          </x14:cfRule>
          <xm:sqref>E4:H12 L4:L12</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r:uid="{00000000-0002-0000-2700-000001000000}">
          <x14:formula1>
            <xm:f>'Priority Ratings'!$C$21:$C$27</xm:f>
          </x14:formula1>
          <xm:sqref>E4:E12</xm:sqref>
        </x14:dataValidation>
        <x14:dataValidation type="list" showInputMessage="1" showErrorMessage="1" promptTitle="Supplier" prompt="Please make a selection from the list" xr:uid="{00000000-0002-0000-2700-000002000000}">
          <x14:formula1>
            <xm:f>'Priority Ratings'!$I$21:$I$23</xm:f>
          </x14:formula1>
          <xm:sqref>I4:I12</xm:sqref>
        </x14:dataValidation>
      </x14:dataValidations>
    </ext>
  </extLst>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dimension ref="A1:L47"/>
  <sheetViews>
    <sheetView topLeftCell="E1" workbookViewId="0">
      <selection activeCell="O5" sqref="O5"/>
    </sheetView>
  </sheetViews>
  <sheetFormatPr defaultColWidth="9.1796875" defaultRowHeight="14" x14ac:dyDescent="0.3"/>
  <cols>
    <col min="1" max="1" width="9.81640625" style="299" customWidth="1"/>
    <col min="2" max="2" width="9.1796875" style="299"/>
    <col min="3" max="3" width="37.81640625" style="299" customWidth="1"/>
    <col min="4" max="4" width="55.453125" style="302" customWidth="1"/>
    <col min="5" max="5" width="17.453125" style="321" customWidth="1"/>
    <col min="6" max="6" width="11.26953125" style="321" customWidth="1"/>
    <col min="7" max="7" width="14.26953125" style="321" customWidth="1"/>
    <col min="8" max="8" width="38.54296875" style="321" customWidth="1"/>
    <col min="9" max="9" width="17" style="321" customWidth="1"/>
    <col min="10" max="10" width="25.453125" style="321" customWidth="1"/>
    <col min="11" max="11" width="17.54296875" style="321" customWidth="1"/>
    <col min="12" max="12" width="19.54296875" style="321" customWidth="1"/>
    <col min="13" max="16384" width="9.1796875" style="299"/>
  </cols>
  <sheetData>
    <row r="1" spans="1:12" ht="20.5" thickBot="1" x14ac:dyDescent="0.35">
      <c r="A1" s="298" t="s">
        <v>1216</v>
      </c>
      <c r="E1" s="336"/>
      <c r="F1" s="336"/>
      <c r="G1" s="336"/>
      <c r="H1" s="336"/>
      <c r="I1" s="336"/>
      <c r="J1" s="336"/>
      <c r="K1" s="336"/>
      <c r="L1" s="336"/>
    </row>
    <row r="2" spans="1:12" ht="20.5" thickBot="1" x14ac:dyDescent="0.35">
      <c r="A2" s="298"/>
      <c r="E2" s="739" t="s">
        <v>1693</v>
      </c>
      <c r="F2" s="740"/>
      <c r="G2" s="740"/>
      <c r="H2" s="741"/>
      <c r="I2" s="742" t="s">
        <v>1692</v>
      </c>
      <c r="J2" s="743"/>
      <c r="K2" s="744"/>
      <c r="L2" s="336"/>
    </row>
    <row r="3" spans="1:12" ht="72" customHeight="1" x14ac:dyDescent="0.25">
      <c r="A3" s="322" t="s">
        <v>308</v>
      </c>
      <c r="B3" s="403" t="s">
        <v>309</v>
      </c>
      <c r="C3" s="378" t="s">
        <v>310</v>
      </c>
      <c r="D3" s="389" t="s">
        <v>312</v>
      </c>
      <c r="E3" s="602" t="s">
        <v>42</v>
      </c>
      <c r="F3" s="602" t="s">
        <v>43</v>
      </c>
      <c r="G3" s="602" t="s">
        <v>44</v>
      </c>
      <c r="H3" s="602" t="s">
        <v>45</v>
      </c>
      <c r="I3" s="390" t="s">
        <v>1688</v>
      </c>
      <c r="J3" s="390" t="s">
        <v>306</v>
      </c>
      <c r="K3" s="390" t="s">
        <v>587</v>
      </c>
      <c r="L3" s="603" t="s">
        <v>47</v>
      </c>
    </row>
    <row r="4" spans="1:12" ht="53.25" customHeight="1" x14ac:dyDescent="0.25">
      <c r="A4" s="758" t="s">
        <v>1217</v>
      </c>
      <c r="B4" s="328" t="s">
        <v>1218</v>
      </c>
      <c r="C4" s="328" t="s">
        <v>1219</v>
      </c>
      <c r="D4" s="328" t="s">
        <v>1220</v>
      </c>
      <c r="E4" s="525" t="s">
        <v>61</v>
      </c>
      <c r="F4" s="475">
        <f>IF(E4='Priority Ratings'!$C$21,'Priority Ratings'!$B$21,IF(E4='Priority Ratings'!$C$22,'Priority Ratings'!$B$22,IF(E4='Priority Ratings'!$C$23,'Priority Ratings'!$B$23,IF(E4='Priority Ratings'!$C$24,'Priority Ratings'!$B$24,IF(E4='Priority Ratings'!$C$25,'Priority Ratings'!$B$25,IF(E4='Priority Ratings'!$C$26,'Priority Ratings'!$B$26,IF(E4='Priority Ratings'!$C$27,'Priority Ratings'!$B$27,"No Rating")))))))</f>
        <v>5</v>
      </c>
      <c r="G4" s="465">
        <f>F4/F$9</f>
        <v>0.2</v>
      </c>
      <c r="H4" s="466" t="s">
        <v>64</v>
      </c>
      <c r="I4" s="468">
        <v>0</v>
      </c>
      <c r="J4" s="342"/>
      <c r="K4" s="461"/>
      <c r="L4" s="524">
        <f>I4*G4</f>
        <v>0</v>
      </c>
    </row>
    <row r="5" spans="1:12" ht="42" customHeight="1" x14ac:dyDescent="0.25">
      <c r="A5" s="752"/>
      <c r="B5" s="328" t="s">
        <v>1221</v>
      </c>
      <c r="C5" s="328" t="s">
        <v>1123</v>
      </c>
      <c r="D5" s="328" t="s">
        <v>1222</v>
      </c>
      <c r="E5" s="525" t="s">
        <v>61</v>
      </c>
      <c r="F5" s="475">
        <f>IF(E5='Priority Ratings'!$C$21,'Priority Ratings'!$B$21,IF(E5='Priority Ratings'!$C$22,'Priority Ratings'!$B$22,IF(E5='Priority Ratings'!$C$23,'Priority Ratings'!$B$23,IF(E5='Priority Ratings'!$C$24,'Priority Ratings'!$B$24,IF(E5='Priority Ratings'!$C$25,'Priority Ratings'!$B$25,IF(E5='Priority Ratings'!$C$26,'Priority Ratings'!$B$26,IF(E5='Priority Ratings'!$C$27,'Priority Ratings'!$B$27,"No Rating")))))))</f>
        <v>5</v>
      </c>
      <c r="G5" s="465">
        <f>F5/F$9</f>
        <v>0.2</v>
      </c>
      <c r="H5" s="466" t="s">
        <v>56</v>
      </c>
      <c r="I5" s="468">
        <v>0</v>
      </c>
      <c r="J5" s="342"/>
      <c r="K5" s="461"/>
      <c r="L5" s="524">
        <f t="shared" ref="L5:L8" si="0">I5*G5</f>
        <v>0</v>
      </c>
    </row>
    <row r="6" spans="1:12" ht="39.75" customHeight="1" x14ac:dyDescent="0.25">
      <c r="A6" s="752"/>
      <c r="B6" s="328" t="s">
        <v>1223</v>
      </c>
      <c r="C6" s="328" t="s">
        <v>1224</v>
      </c>
      <c r="D6" s="328" t="s">
        <v>1225</v>
      </c>
      <c r="E6" s="525" t="s">
        <v>61</v>
      </c>
      <c r="F6" s="475">
        <f>IF(E6='Priority Ratings'!$C$21,'Priority Ratings'!$B$21,IF(E6='Priority Ratings'!$C$22,'Priority Ratings'!$B$22,IF(E6='Priority Ratings'!$C$23,'Priority Ratings'!$B$23,IF(E6='Priority Ratings'!$C$24,'Priority Ratings'!$B$24,IF(E6='Priority Ratings'!$C$25,'Priority Ratings'!$B$25,IF(E6='Priority Ratings'!$C$26,'Priority Ratings'!$B$26,IF(E6='Priority Ratings'!$C$27,'Priority Ratings'!$B$27,"No Rating")))))))</f>
        <v>5</v>
      </c>
      <c r="G6" s="465">
        <f>F6/F$9</f>
        <v>0.2</v>
      </c>
      <c r="H6" s="466" t="s">
        <v>56</v>
      </c>
      <c r="I6" s="468">
        <v>0</v>
      </c>
      <c r="J6" s="342"/>
      <c r="K6" s="461"/>
      <c r="L6" s="524">
        <f t="shared" si="0"/>
        <v>0</v>
      </c>
    </row>
    <row r="7" spans="1:12" ht="57" customHeight="1" x14ac:dyDescent="0.25">
      <c r="A7" s="752"/>
      <c r="B7" s="328" t="s">
        <v>1226</v>
      </c>
      <c r="C7" s="328" t="s">
        <v>1227</v>
      </c>
      <c r="D7" s="328" t="s">
        <v>1228</v>
      </c>
      <c r="E7" s="525" t="s">
        <v>61</v>
      </c>
      <c r="F7" s="475">
        <f>IF(E7='Priority Ratings'!$C$21,'Priority Ratings'!$B$21,IF(E7='Priority Ratings'!$C$22,'Priority Ratings'!$B$22,IF(E7='Priority Ratings'!$C$23,'Priority Ratings'!$B$23,IF(E7='Priority Ratings'!$C$24,'Priority Ratings'!$B$24,IF(E7='Priority Ratings'!$C$25,'Priority Ratings'!$B$25,IF(E7='Priority Ratings'!$C$26,'Priority Ratings'!$B$26,IF(E7='Priority Ratings'!$C$27,'Priority Ratings'!$B$27,"No Rating")))))))</f>
        <v>5</v>
      </c>
      <c r="G7" s="465">
        <f>F7/F$9</f>
        <v>0.2</v>
      </c>
      <c r="H7" s="466" t="s">
        <v>56</v>
      </c>
      <c r="I7" s="468">
        <v>0</v>
      </c>
      <c r="J7" s="342"/>
      <c r="K7" s="461"/>
      <c r="L7" s="524">
        <f t="shared" si="0"/>
        <v>0</v>
      </c>
    </row>
    <row r="8" spans="1:12" ht="236.25" customHeight="1" thickBot="1" x14ac:dyDescent="0.3">
      <c r="A8" s="753"/>
      <c r="B8" s="329" t="s">
        <v>1229</v>
      </c>
      <c r="C8" s="329" t="s">
        <v>1230</v>
      </c>
      <c r="D8" s="329" t="s">
        <v>1231</v>
      </c>
      <c r="E8" s="545" t="s">
        <v>61</v>
      </c>
      <c r="F8" s="500">
        <f>IF(E8='Priority Ratings'!$C$21,'Priority Ratings'!$B$21,IF(E8='Priority Ratings'!$C$22,'Priority Ratings'!$B$22,IF(E8='Priority Ratings'!$C$23,'Priority Ratings'!$B$23,IF(E8='Priority Ratings'!$C$24,'Priority Ratings'!$B$24,IF(E8='Priority Ratings'!$C$25,'Priority Ratings'!$B$25,IF(E8='Priority Ratings'!$C$26,'Priority Ratings'!$B$26,IF(E8='Priority Ratings'!$C$27,'Priority Ratings'!$B$27,"No Rating")))))))</f>
        <v>5</v>
      </c>
      <c r="G8" s="501">
        <f>F8/F$9</f>
        <v>0.2</v>
      </c>
      <c r="H8" s="535" t="s">
        <v>56</v>
      </c>
      <c r="I8" s="558">
        <v>0</v>
      </c>
      <c r="J8" s="345"/>
      <c r="K8" s="493"/>
      <c r="L8" s="536">
        <f t="shared" si="0"/>
        <v>0</v>
      </c>
    </row>
    <row r="9" spans="1:12" ht="14.5" thickBot="1" x14ac:dyDescent="0.35">
      <c r="D9" s="321"/>
      <c r="F9" s="504">
        <f>SUM(F4:F8)</f>
        <v>25</v>
      </c>
      <c r="G9" s="478">
        <f>SUM(G4:G8)</f>
        <v>1</v>
      </c>
      <c r="K9" s="522" t="s">
        <v>21</v>
      </c>
      <c r="L9" s="547">
        <f>SUM(L4:L8)</f>
        <v>0</v>
      </c>
    </row>
    <row r="10" spans="1:12" x14ac:dyDescent="0.25">
      <c r="D10" s="321"/>
    </row>
    <row r="11" spans="1:12" x14ac:dyDescent="0.25">
      <c r="D11" s="321"/>
    </row>
    <row r="12" spans="1:12" x14ac:dyDescent="0.25">
      <c r="D12" s="321"/>
    </row>
    <row r="13" spans="1:12" x14ac:dyDescent="0.25">
      <c r="D13" s="321"/>
    </row>
    <row r="14" spans="1:12" x14ac:dyDescent="0.25">
      <c r="D14" s="321"/>
    </row>
    <row r="15" spans="1:12" x14ac:dyDescent="0.25">
      <c r="D15" s="321"/>
    </row>
    <row r="16" spans="1:12" x14ac:dyDescent="0.25">
      <c r="D16" s="321"/>
    </row>
    <row r="17" spans="4:4" x14ac:dyDescent="0.25">
      <c r="D17" s="321"/>
    </row>
    <row r="18" spans="4:4" x14ac:dyDescent="0.25">
      <c r="D18" s="321"/>
    </row>
    <row r="19" spans="4:4" x14ac:dyDescent="0.25">
      <c r="D19" s="321"/>
    </row>
    <row r="20" spans="4:4" x14ac:dyDescent="0.25">
      <c r="D20" s="321"/>
    </row>
    <row r="21" spans="4:4" x14ac:dyDescent="0.25">
      <c r="D21" s="321"/>
    </row>
    <row r="22" spans="4:4" x14ac:dyDescent="0.25">
      <c r="D22" s="321"/>
    </row>
    <row r="23" spans="4:4" x14ac:dyDescent="0.25">
      <c r="D23" s="321"/>
    </row>
    <row r="24" spans="4:4" x14ac:dyDescent="0.25">
      <c r="D24" s="321"/>
    </row>
    <row r="25" spans="4:4" x14ac:dyDescent="0.25">
      <c r="D25" s="321"/>
    </row>
    <row r="26" spans="4:4" x14ac:dyDescent="0.25">
      <c r="D26" s="321"/>
    </row>
    <row r="27" spans="4:4" x14ac:dyDescent="0.25">
      <c r="D27" s="321"/>
    </row>
    <row r="28" spans="4:4" x14ac:dyDescent="0.25">
      <c r="D28" s="321"/>
    </row>
    <row r="29" spans="4:4" x14ac:dyDescent="0.25">
      <c r="D29" s="321"/>
    </row>
    <row r="30" spans="4:4" x14ac:dyDescent="0.25">
      <c r="D30" s="321"/>
    </row>
    <row r="31" spans="4:4" x14ac:dyDescent="0.25">
      <c r="D31" s="321"/>
    </row>
    <row r="32" spans="4:4" x14ac:dyDescent="0.25">
      <c r="D32" s="321"/>
    </row>
    <row r="33" spans="4:4" x14ac:dyDescent="0.25">
      <c r="D33" s="321"/>
    </row>
    <row r="34" spans="4:4" x14ac:dyDescent="0.25">
      <c r="D34" s="321"/>
    </row>
    <row r="35" spans="4:4" x14ac:dyDescent="0.25">
      <c r="D35" s="321"/>
    </row>
    <row r="36" spans="4:4" x14ac:dyDescent="0.25">
      <c r="D36" s="321"/>
    </row>
    <row r="37" spans="4:4" x14ac:dyDescent="0.25">
      <c r="D37" s="321"/>
    </row>
    <row r="38" spans="4:4" x14ac:dyDescent="0.25">
      <c r="D38" s="321"/>
    </row>
    <row r="39" spans="4:4" x14ac:dyDescent="0.25">
      <c r="D39" s="321"/>
    </row>
    <row r="40" spans="4:4" x14ac:dyDescent="0.25">
      <c r="D40" s="321"/>
    </row>
    <row r="41" spans="4:4" x14ac:dyDescent="0.25">
      <c r="D41" s="321"/>
    </row>
    <row r="42" spans="4:4" x14ac:dyDescent="0.25">
      <c r="D42" s="321"/>
    </row>
    <row r="43" spans="4:4" x14ac:dyDescent="0.25">
      <c r="D43" s="321"/>
    </row>
    <row r="44" spans="4:4" x14ac:dyDescent="0.25">
      <c r="D44" s="321"/>
    </row>
    <row r="45" spans="4:4" x14ac:dyDescent="0.25">
      <c r="D45" s="321"/>
    </row>
    <row r="46" spans="4:4" x14ac:dyDescent="0.25">
      <c r="D46" s="321"/>
    </row>
    <row r="47" spans="4:4" x14ac:dyDescent="0.25">
      <c r="D47" s="321"/>
    </row>
  </sheetData>
  <mergeCells count="3">
    <mergeCell ref="A4:A8"/>
    <mergeCell ref="E2:H2"/>
    <mergeCell ref="I2:K2"/>
  </mergeCells>
  <conditionalFormatting sqref="D3">
    <cfRule type="containsText" dxfId="153" priority="22" operator="containsText" text="6">
      <formula>NOT(ISERROR(SEARCH("6",D3)))</formula>
    </cfRule>
    <cfRule type="containsText" dxfId="152" priority="23" operator="containsText" text="5">
      <formula>NOT(ISERROR(SEARCH("5",D3)))</formula>
    </cfRule>
    <cfRule type="containsText" dxfId="151" priority="24" operator="containsText" text="4">
      <formula>NOT(ISERROR(SEARCH("4",D3)))</formula>
    </cfRule>
    <cfRule type="containsText" dxfId="150" priority="25" operator="containsText" text="3">
      <formula>NOT(ISERROR(SEARCH("3",D3)))</formula>
    </cfRule>
    <cfRule type="containsText" dxfId="149" priority="26" operator="containsText" text="2">
      <formula>NOT(ISERROR(SEARCH("2",D3)))</formula>
    </cfRule>
    <cfRule type="containsText" dxfId="148" priority="27" operator="containsText" text="1">
      <formula>NOT(ISERROR(SEARCH("1",D3)))</formula>
    </cfRule>
    <cfRule type="containsText" dxfId="147" priority="28" operator="containsText" text="0">
      <formula>NOT(ISERROR(SEARCH("0",D3)))</formula>
    </cfRule>
  </conditionalFormatting>
  <dataValidations count="1">
    <dataValidation allowBlank="1" showInputMessage="1" showErrorMessage="1" promptTitle="Supplier Evidence" prompt="If the answer is fully comply or partially comply , then provide the actual document name(section, paragraph, page) /evidence and hyperlink to this column as proof" sqref="J4:J8" xr:uid="{00000000-0002-0000-2800-000000000000}"/>
  </dataValidations>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beginsWith" priority="1" operator="beginsWith" text="6" id="{B32935CA-2F7F-429D-9AED-D38BF86089BF}">
            <xm:f>LEFT('Manage system access '!H4,LEN("6"))="6"</xm:f>
            <x14:dxf>
              <fill>
                <patternFill>
                  <bgColor rgb="FFFFCCCC"/>
                </patternFill>
              </fill>
            </x14:dxf>
          </x14:cfRule>
          <x14:cfRule type="beginsWith" priority="2" operator="beginsWith" text="5" id="{E19B6E3B-F117-4BD4-8115-F4843C206093}">
            <xm:f>LEFT('Manage system access '!H4,LEN("5"))="5"</xm:f>
            <x14:dxf>
              <fill>
                <patternFill>
                  <bgColor rgb="FFFFFFCC"/>
                </patternFill>
              </fill>
            </x14:dxf>
          </x14:cfRule>
          <x14:cfRule type="beginsWith" priority="3" operator="beginsWith" text="4" id="{F3328E1B-2BF7-4FEA-B9A9-70AA5CC9CC35}">
            <xm:f>LEFT('Manage system access '!H4,LEN("4"))="4"</xm:f>
            <x14:dxf>
              <fill>
                <patternFill>
                  <bgColor rgb="FFFFFFCC"/>
                </patternFill>
              </fill>
            </x14:dxf>
          </x14:cfRule>
          <x14:cfRule type="beginsWith" priority="4" operator="beginsWith" text="3" id="{6963B9A0-8C7D-449B-8B36-39290797DF1B}">
            <xm:f>LEFT('Manage system access '!H4,LEN("3"))="3"</xm:f>
            <x14:dxf>
              <fill>
                <patternFill>
                  <bgColor rgb="FFFFFFCC"/>
                </patternFill>
              </fill>
            </x14:dxf>
          </x14:cfRule>
          <x14:cfRule type="beginsWith" priority="5" operator="beginsWith" text="2" id="{6B3818D7-0A2B-42A0-BED7-04B8E0BD77D1}">
            <xm:f>LEFT('Manage system access '!H4,LEN("2"))="2"</xm:f>
            <x14:dxf>
              <fill>
                <patternFill>
                  <fgColor theme="0"/>
                  <bgColor rgb="FFCCFFCC"/>
                </patternFill>
              </fill>
            </x14:dxf>
          </x14:cfRule>
          <x14:cfRule type="beginsWith" priority="6" operator="beginsWith" text="1" id="{801932D2-9414-429C-A1B2-246E1063FD74}">
            <xm:f>LEFT('Manage system access '!H4,LEN("1"))="1"</xm:f>
            <x14:dxf>
              <fill>
                <patternFill>
                  <bgColor rgb="FFCCFFCC"/>
                </patternFill>
              </fill>
            </x14:dxf>
          </x14:cfRule>
          <x14:cfRule type="beginsWith" priority="7" operator="beginsWith" text="0" id="{61841294-DF49-4EAF-982F-CF126A25CB40}">
            <xm:f>LEFT('Manage system access '!H4,LEN("0"))="0"</xm:f>
            <x14:dxf>
              <fill>
                <patternFill>
                  <bgColor rgb="FFCCFFCC"/>
                </patternFill>
              </fill>
            </x14:dxf>
          </x14:cfRule>
          <xm:sqref>E4:H8 L4:L8</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r:uid="{00000000-0002-0000-2800-000001000000}">
          <x14:formula1>
            <xm:f>'Priority Ratings'!$C$21:$C$27</xm:f>
          </x14:formula1>
          <xm:sqref>E4:E8</xm:sqref>
        </x14:dataValidation>
        <x14:dataValidation type="list" showInputMessage="1" showErrorMessage="1" promptTitle="Supplier" prompt="Please make a selection from the list" xr:uid="{00000000-0002-0000-2800-000002000000}">
          <x14:formula1>
            <xm:f>'Priority Ratings'!$I$21:$I$23</xm:f>
          </x14:formula1>
          <xm:sqref>I4:I8</xm:sqref>
        </x14:dataValidation>
      </x14:dataValidations>
    </ext>
  </extLst>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dimension ref="A1:L50"/>
  <sheetViews>
    <sheetView topLeftCell="E1" workbookViewId="0">
      <selection activeCell="O4" sqref="O4"/>
    </sheetView>
  </sheetViews>
  <sheetFormatPr defaultColWidth="9.1796875" defaultRowHeight="14" x14ac:dyDescent="0.3"/>
  <cols>
    <col min="1" max="1" width="9.81640625" style="299" customWidth="1"/>
    <col min="2" max="2" width="11" style="299" customWidth="1"/>
    <col min="3" max="3" width="37.81640625" style="299" customWidth="1"/>
    <col min="4" max="4" width="55.453125" style="302" customWidth="1"/>
    <col min="5" max="5" width="17.453125" style="321" customWidth="1"/>
    <col min="6" max="6" width="11.26953125" style="321" customWidth="1"/>
    <col min="7" max="7" width="14.26953125" style="321" customWidth="1"/>
    <col min="8" max="8" width="38.54296875" style="321" customWidth="1"/>
    <col min="9" max="9" width="17" style="321" customWidth="1"/>
    <col min="10" max="10" width="25.453125" style="321" customWidth="1"/>
    <col min="11" max="11" width="17.54296875" style="321" customWidth="1"/>
    <col min="12" max="12" width="19.54296875" style="321" customWidth="1"/>
    <col min="13" max="16384" width="9.1796875" style="299"/>
  </cols>
  <sheetData>
    <row r="1" spans="1:12" ht="20.5" thickBot="1" x14ac:dyDescent="0.35">
      <c r="A1" s="298" t="s">
        <v>1232</v>
      </c>
      <c r="E1" s="336"/>
      <c r="F1" s="336"/>
      <c r="G1" s="336"/>
      <c r="H1" s="336"/>
      <c r="I1" s="336"/>
      <c r="J1" s="336"/>
      <c r="K1" s="336"/>
      <c r="L1" s="336"/>
    </row>
    <row r="2" spans="1:12" ht="20.5" thickBot="1" x14ac:dyDescent="0.35">
      <c r="A2" s="298"/>
      <c r="E2" s="739" t="s">
        <v>1693</v>
      </c>
      <c r="F2" s="740"/>
      <c r="G2" s="740"/>
      <c r="H2" s="741"/>
      <c r="I2" s="742" t="s">
        <v>1692</v>
      </c>
      <c r="J2" s="743"/>
      <c r="K2" s="744"/>
      <c r="L2" s="336"/>
    </row>
    <row r="3" spans="1:12" ht="63" customHeight="1" thickBot="1" x14ac:dyDescent="0.3">
      <c r="A3" s="304" t="s">
        <v>308</v>
      </c>
      <c r="B3" s="348" t="s">
        <v>309</v>
      </c>
      <c r="C3" s="305" t="s">
        <v>310</v>
      </c>
      <c r="D3" s="307" t="s">
        <v>312</v>
      </c>
      <c r="E3" s="532" t="s">
        <v>42</v>
      </c>
      <c r="F3" s="532" t="s">
        <v>43</v>
      </c>
      <c r="G3" s="532" t="s">
        <v>44</v>
      </c>
      <c r="H3" s="532" t="s">
        <v>45</v>
      </c>
      <c r="I3" s="308" t="s">
        <v>1688</v>
      </c>
      <c r="J3" s="308" t="s">
        <v>306</v>
      </c>
      <c r="K3" s="308" t="s">
        <v>587</v>
      </c>
      <c r="L3" s="533" t="s">
        <v>47</v>
      </c>
    </row>
    <row r="4" spans="1:12" ht="121.5" customHeight="1" x14ac:dyDescent="0.25">
      <c r="A4" s="754" t="s">
        <v>1232</v>
      </c>
      <c r="B4" s="351" t="s">
        <v>1233</v>
      </c>
      <c r="C4" s="312" t="s">
        <v>1234</v>
      </c>
      <c r="D4" s="312" t="s">
        <v>1235</v>
      </c>
      <c r="E4" s="612" t="s">
        <v>61</v>
      </c>
      <c r="F4" s="613">
        <f>IF(E4='Priority Ratings'!$C$21,'Priority Ratings'!$B$21,IF(E4='Priority Ratings'!$C$22,'Priority Ratings'!$B$22,IF(E4='Priority Ratings'!$C$23,'Priority Ratings'!$B$23,IF(E4='Priority Ratings'!$C$24,'Priority Ratings'!$B$24,IF(E4='Priority Ratings'!$C$25,'Priority Ratings'!$B$25,IF(E4='Priority Ratings'!$C$26,'Priority Ratings'!$B$26,IF(E4='Priority Ratings'!$C$27,'Priority Ratings'!$B$27,"No Rating")))))))</f>
        <v>5</v>
      </c>
      <c r="G4" s="614">
        <f t="shared" ref="G4:G11" si="0">F4/F$12</f>
        <v>0.125</v>
      </c>
      <c r="H4" s="626" t="s">
        <v>64</v>
      </c>
      <c r="I4" s="615">
        <v>0</v>
      </c>
      <c r="J4" s="391"/>
      <c r="K4" s="616"/>
      <c r="L4" s="639">
        <f>I4*G4</f>
        <v>0</v>
      </c>
    </row>
    <row r="5" spans="1:12" ht="80.5" x14ac:dyDescent="0.25">
      <c r="A5" s="752"/>
      <c r="B5" s="328" t="s">
        <v>1236</v>
      </c>
      <c r="C5" s="314" t="s">
        <v>1237</v>
      </c>
      <c r="D5" s="314" t="s">
        <v>1238</v>
      </c>
      <c r="E5" s="525" t="s">
        <v>61</v>
      </c>
      <c r="F5" s="475">
        <f>IF(E5='Priority Ratings'!$C$21,'Priority Ratings'!$B$21,IF(E5='Priority Ratings'!$C$22,'Priority Ratings'!$B$22,IF(E5='Priority Ratings'!$C$23,'Priority Ratings'!$B$23,IF(E5='Priority Ratings'!$C$24,'Priority Ratings'!$B$24,IF(E5='Priority Ratings'!$C$25,'Priority Ratings'!$B$25,IF(E5='Priority Ratings'!$C$26,'Priority Ratings'!$B$26,IF(E5='Priority Ratings'!$C$27,'Priority Ratings'!$B$27,"No Rating")))))))</f>
        <v>5</v>
      </c>
      <c r="G5" s="465">
        <f t="shared" si="0"/>
        <v>0.125</v>
      </c>
      <c r="H5" s="466" t="s">
        <v>56</v>
      </c>
      <c r="I5" s="468">
        <v>0</v>
      </c>
      <c r="J5" s="342"/>
      <c r="K5" s="461"/>
      <c r="L5" s="524">
        <f t="shared" ref="L5:L11" si="1">I5*G5</f>
        <v>0</v>
      </c>
    </row>
    <row r="6" spans="1:12" ht="126.5" x14ac:dyDescent="0.25">
      <c r="A6" s="752"/>
      <c r="B6" s="328" t="s">
        <v>1239</v>
      </c>
      <c r="C6" s="314" t="s">
        <v>1240</v>
      </c>
      <c r="D6" s="314" t="s">
        <v>1241</v>
      </c>
      <c r="E6" s="525" t="s">
        <v>61</v>
      </c>
      <c r="F6" s="475">
        <f>IF(E6='Priority Ratings'!$C$21,'Priority Ratings'!$B$21,IF(E6='Priority Ratings'!$C$22,'Priority Ratings'!$B$22,IF(E6='Priority Ratings'!$C$23,'Priority Ratings'!$B$23,IF(E6='Priority Ratings'!$C$24,'Priority Ratings'!$B$24,IF(E6='Priority Ratings'!$C$25,'Priority Ratings'!$B$25,IF(E6='Priority Ratings'!$C$26,'Priority Ratings'!$B$26,IF(E6='Priority Ratings'!$C$27,'Priority Ratings'!$B$27,"No Rating")))))))</f>
        <v>5</v>
      </c>
      <c r="G6" s="465">
        <f t="shared" si="0"/>
        <v>0.125</v>
      </c>
      <c r="H6" s="466" t="s">
        <v>56</v>
      </c>
      <c r="I6" s="468">
        <v>0</v>
      </c>
      <c r="J6" s="342"/>
      <c r="K6" s="461"/>
      <c r="L6" s="524">
        <f t="shared" si="1"/>
        <v>0</v>
      </c>
    </row>
    <row r="7" spans="1:12" ht="75.75" customHeight="1" x14ac:dyDescent="0.25">
      <c r="A7" s="752"/>
      <c r="B7" s="328" t="s">
        <v>1242</v>
      </c>
      <c r="C7" s="314" t="s">
        <v>1243</v>
      </c>
      <c r="D7" s="314" t="s">
        <v>1244</v>
      </c>
      <c r="E7" s="525" t="s">
        <v>61</v>
      </c>
      <c r="F7" s="475">
        <f>IF(E7='Priority Ratings'!$C$21,'Priority Ratings'!$B$21,IF(E7='Priority Ratings'!$C$22,'Priority Ratings'!$B$22,IF(E7='Priority Ratings'!$C$23,'Priority Ratings'!$B$23,IF(E7='Priority Ratings'!$C$24,'Priority Ratings'!$B$24,IF(E7='Priority Ratings'!$C$25,'Priority Ratings'!$B$25,IF(E7='Priority Ratings'!$C$26,'Priority Ratings'!$B$26,IF(E7='Priority Ratings'!$C$27,'Priority Ratings'!$B$27,"No Rating")))))))</f>
        <v>5</v>
      </c>
      <c r="G7" s="465">
        <f t="shared" si="0"/>
        <v>0.125</v>
      </c>
      <c r="H7" s="466" t="s">
        <v>56</v>
      </c>
      <c r="I7" s="468">
        <v>0</v>
      </c>
      <c r="J7" s="342"/>
      <c r="K7" s="461"/>
      <c r="L7" s="524">
        <f t="shared" si="1"/>
        <v>0</v>
      </c>
    </row>
    <row r="8" spans="1:12" ht="69" x14ac:dyDescent="0.25">
      <c r="A8" s="752"/>
      <c r="B8" s="328" t="s">
        <v>1245</v>
      </c>
      <c r="C8" s="314" t="s">
        <v>1246</v>
      </c>
      <c r="D8" s="314" t="s">
        <v>1247</v>
      </c>
      <c r="E8" s="525" t="s">
        <v>61</v>
      </c>
      <c r="F8" s="475">
        <f>IF(E8='Priority Ratings'!$C$21,'Priority Ratings'!$B$21,IF(E8='Priority Ratings'!$C$22,'Priority Ratings'!$B$22,IF(E8='Priority Ratings'!$C$23,'Priority Ratings'!$B$23,IF(E8='Priority Ratings'!$C$24,'Priority Ratings'!$B$24,IF(E8='Priority Ratings'!$C$25,'Priority Ratings'!$B$25,IF(E8='Priority Ratings'!$C$26,'Priority Ratings'!$B$26,IF(E8='Priority Ratings'!$C$27,'Priority Ratings'!$B$27,"No Rating")))))))</f>
        <v>5</v>
      </c>
      <c r="G8" s="465">
        <f t="shared" si="0"/>
        <v>0.125</v>
      </c>
      <c r="H8" s="466" t="s">
        <v>56</v>
      </c>
      <c r="I8" s="468">
        <v>0</v>
      </c>
      <c r="J8" s="342"/>
      <c r="K8" s="461"/>
      <c r="L8" s="524">
        <f t="shared" si="1"/>
        <v>0</v>
      </c>
    </row>
    <row r="9" spans="1:12" ht="79.5" customHeight="1" x14ac:dyDescent="0.25">
      <c r="A9" s="752"/>
      <c r="B9" s="328" t="s">
        <v>1248</v>
      </c>
      <c r="C9" s="314" t="s">
        <v>1249</v>
      </c>
      <c r="D9" s="314" t="s">
        <v>1250</v>
      </c>
      <c r="E9" s="525" t="s">
        <v>61</v>
      </c>
      <c r="F9" s="475">
        <f>IF(E9='Priority Ratings'!$C$21,'Priority Ratings'!$B$21,IF(E9='Priority Ratings'!$C$22,'Priority Ratings'!$B$22,IF(E9='Priority Ratings'!$C$23,'Priority Ratings'!$B$23,IF(E9='Priority Ratings'!$C$24,'Priority Ratings'!$B$24,IF(E9='Priority Ratings'!$C$25,'Priority Ratings'!$B$25,IF(E9='Priority Ratings'!$C$26,'Priority Ratings'!$B$26,IF(E9='Priority Ratings'!$C$27,'Priority Ratings'!$B$27,"No Rating")))))))</f>
        <v>5</v>
      </c>
      <c r="G9" s="465">
        <f t="shared" si="0"/>
        <v>0.125</v>
      </c>
      <c r="H9" s="466" t="s">
        <v>56</v>
      </c>
      <c r="I9" s="468">
        <v>0</v>
      </c>
      <c r="J9" s="342"/>
      <c r="K9" s="461"/>
      <c r="L9" s="524">
        <f t="shared" si="1"/>
        <v>0</v>
      </c>
    </row>
    <row r="10" spans="1:12" ht="94.5" customHeight="1" x14ac:dyDescent="0.25">
      <c r="A10" s="752"/>
      <c r="B10" s="328" t="s">
        <v>1251</v>
      </c>
      <c r="C10" s="314" t="s">
        <v>1252</v>
      </c>
      <c r="D10" s="314" t="s">
        <v>1253</v>
      </c>
      <c r="E10" s="525" t="s">
        <v>61</v>
      </c>
      <c r="F10" s="475">
        <f>IF(E10='Priority Ratings'!$C$21,'Priority Ratings'!$B$21,IF(E10='Priority Ratings'!$C$22,'Priority Ratings'!$B$22,IF(E10='Priority Ratings'!$C$23,'Priority Ratings'!$B$23,IF(E10='Priority Ratings'!$C$24,'Priority Ratings'!$B$24,IF(E10='Priority Ratings'!$C$25,'Priority Ratings'!$B$25,IF(E10='Priority Ratings'!$C$26,'Priority Ratings'!$B$26,IF(E10='Priority Ratings'!$C$27,'Priority Ratings'!$B$27,"No Rating")))))))</f>
        <v>5</v>
      </c>
      <c r="G10" s="465">
        <f t="shared" si="0"/>
        <v>0.125</v>
      </c>
      <c r="H10" s="466" t="s">
        <v>56</v>
      </c>
      <c r="I10" s="468">
        <v>0</v>
      </c>
      <c r="J10" s="381"/>
      <c r="K10" s="381"/>
      <c r="L10" s="524">
        <f t="shared" si="1"/>
        <v>0</v>
      </c>
    </row>
    <row r="11" spans="1:12" ht="85.5" customHeight="1" thickBot="1" x14ac:dyDescent="0.3">
      <c r="A11" s="753"/>
      <c r="B11" s="329" t="s">
        <v>1254</v>
      </c>
      <c r="C11" s="317" t="s">
        <v>1255</v>
      </c>
      <c r="D11" s="317" t="s">
        <v>1256</v>
      </c>
      <c r="E11" s="545" t="s">
        <v>61</v>
      </c>
      <c r="F11" s="500">
        <f>IF(E11='Priority Ratings'!$C$21,'Priority Ratings'!$B$21,IF(E11='Priority Ratings'!$C$22,'Priority Ratings'!$B$22,IF(E11='Priority Ratings'!$C$23,'Priority Ratings'!$B$23,IF(E11='Priority Ratings'!$C$24,'Priority Ratings'!$B$24,IF(E11='Priority Ratings'!$C$25,'Priority Ratings'!$B$25,IF(E11='Priority Ratings'!$C$26,'Priority Ratings'!$B$26,IF(E11='Priority Ratings'!$C$27,'Priority Ratings'!$B$27,"No Rating")))))))</f>
        <v>5</v>
      </c>
      <c r="G11" s="501">
        <f t="shared" si="0"/>
        <v>0.125</v>
      </c>
      <c r="H11" s="535" t="s">
        <v>56</v>
      </c>
      <c r="I11" s="558">
        <v>0</v>
      </c>
      <c r="J11" s="512"/>
      <c r="K11" s="512"/>
      <c r="L11" s="536">
        <f t="shared" si="1"/>
        <v>0</v>
      </c>
    </row>
    <row r="12" spans="1:12" ht="14.5" thickBot="1" x14ac:dyDescent="0.35">
      <c r="D12" s="321"/>
      <c r="F12" s="504">
        <f>SUM(F4:F11)</f>
        <v>40</v>
      </c>
      <c r="G12" s="478">
        <f>SUM(G4:G11)</f>
        <v>1</v>
      </c>
      <c r="K12" s="522" t="s">
        <v>21</v>
      </c>
      <c r="L12" s="547">
        <f>SUM(L4:L11)</f>
        <v>0</v>
      </c>
    </row>
    <row r="13" spans="1:12" x14ac:dyDescent="0.25">
      <c r="D13" s="321"/>
    </row>
    <row r="14" spans="1:12" x14ac:dyDescent="0.25">
      <c r="D14" s="321"/>
    </row>
    <row r="15" spans="1:12" x14ac:dyDescent="0.25">
      <c r="D15" s="321"/>
    </row>
    <row r="16" spans="1:12" x14ac:dyDescent="0.25">
      <c r="D16" s="321"/>
    </row>
    <row r="17" spans="4:4" x14ac:dyDescent="0.25">
      <c r="D17" s="321"/>
    </row>
    <row r="18" spans="4:4" x14ac:dyDescent="0.25">
      <c r="D18" s="321"/>
    </row>
    <row r="19" spans="4:4" x14ac:dyDescent="0.25">
      <c r="D19" s="321"/>
    </row>
    <row r="20" spans="4:4" x14ac:dyDescent="0.25">
      <c r="D20" s="321"/>
    </row>
    <row r="21" spans="4:4" x14ac:dyDescent="0.25">
      <c r="D21" s="321"/>
    </row>
    <row r="22" spans="4:4" x14ac:dyDescent="0.25">
      <c r="D22" s="321"/>
    </row>
    <row r="23" spans="4:4" x14ac:dyDescent="0.25">
      <c r="D23" s="321"/>
    </row>
    <row r="24" spans="4:4" x14ac:dyDescent="0.25">
      <c r="D24" s="321"/>
    </row>
    <row r="25" spans="4:4" x14ac:dyDescent="0.25">
      <c r="D25" s="321"/>
    </row>
    <row r="26" spans="4:4" x14ac:dyDescent="0.25">
      <c r="D26" s="321"/>
    </row>
    <row r="27" spans="4:4" x14ac:dyDescent="0.25">
      <c r="D27" s="321"/>
    </row>
    <row r="28" spans="4:4" x14ac:dyDescent="0.25">
      <c r="D28" s="321"/>
    </row>
    <row r="29" spans="4:4" x14ac:dyDescent="0.25">
      <c r="D29" s="321"/>
    </row>
    <row r="30" spans="4:4" x14ac:dyDescent="0.25">
      <c r="D30" s="321"/>
    </row>
    <row r="31" spans="4:4" x14ac:dyDescent="0.25">
      <c r="D31" s="321"/>
    </row>
    <row r="32" spans="4:4" x14ac:dyDescent="0.25">
      <c r="D32" s="321"/>
    </row>
    <row r="33" spans="4:4" x14ac:dyDescent="0.25">
      <c r="D33" s="321"/>
    </row>
    <row r="34" spans="4:4" x14ac:dyDescent="0.25">
      <c r="D34" s="321"/>
    </row>
    <row r="35" spans="4:4" x14ac:dyDescent="0.25">
      <c r="D35" s="321"/>
    </row>
    <row r="36" spans="4:4" x14ac:dyDescent="0.25">
      <c r="D36" s="321"/>
    </row>
    <row r="37" spans="4:4" x14ac:dyDescent="0.25">
      <c r="D37" s="321"/>
    </row>
    <row r="38" spans="4:4" x14ac:dyDescent="0.25">
      <c r="D38" s="321"/>
    </row>
    <row r="39" spans="4:4" x14ac:dyDescent="0.25">
      <c r="D39" s="321"/>
    </row>
    <row r="40" spans="4:4" x14ac:dyDescent="0.25">
      <c r="D40" s="321"/>
    </row>
    <row r="41" spans="4:4" x14ac:dyDescent="0.25">
      <c r="D41" s="321"/>
    </row>
    <row r="42" spans="4:4" x14ac:dyDescent="0.25">
      <c r="D42" s="321"/>
    </row>
    <row r="43" spans="4:4" x14ac:dyDescent="0.25">
      <c r="D43" s="321"/>
    </row>
    <row r="44" spans="4:4" x14ac:dyDescent="0.25">
      <c r="D44" s="321"/>
    </row>
    <row r="45" spans="4:4" x14ac:dyDescent="0.25">
      <c r="D45" s="321"/>
    </row>
    <row r="46" spans="4:4" x14ac:dyDescent="0.25">
      <c r="D46" s="321"/>
    </row>
    <row r="47" spans="4:4" x14ac:dyDescent="0.25">
      <c r="D47" s="321"/>
    </row>
    <row r="48" spans="4:4" x14ac:dyDescent="0.25">
      <c r="D48" s="321"/>
    </row>
    <row r="49" spans="4:4" x14ac:dyDescent="0.25">
      <c r="D49" s="321"/>
    </row>
    <row r="50" spans="4:4" x14ac:dyDescent="0.25">
      <c r="D50" s="321"/>
    </row>
  </sheetData>
  <mergeCells count="3">
    <mergeCell ref="A4:A11"/>
    <mergeCell ref="E2:H2"/>
    <mergeCell ref="I2:K2"/>
  </mergeCells>
  <conditionalFormatting sqref="D3">
    <cfRule type="containsText" dxfId="139" priority="22" operator="containsText" text="6">
      <formula>NOT(ISERROR(SEARCH("6",D3)))</formula>
    </cfRule>
    <cfRule type="containsText" dxfId="138" priority="23" operator="containsText" text="5">
      <formula>NOT(ISERROR(SEARCH("5",D3)))</formula>
    </cfRule>
    <cfRule type="containsText" dxfId="137" priority="24" operator="containsText" text="4">
      <formula>NOT(ISERROR(SEARCH("4",D3)))</formula>
    </cfRule>
    <cfRule type="containsText" dxfId="136" priority="25" operator="containsText" text="3">
      <formula>NOT(ISERROR(SEARCH("3",D3)))</formula>
    </cfRule>
    <cfRule type="containsText" dxfId="135" priority="26" operator="containsText" text="2">
      <formula>NOT(ISERROR(SEARCH("2",D3)))</formula>
    </cfRule>
    <cfRule type="containsText" dxfId="134" priority="27" operator="containsText" text="1">
      <formula>NOT(ISERROR(SEARCH("1",D3)))</formula>
    </cfRule>
    <cfRule type="containsText" dxfId="133" priority="28" operator="containsText" text="0">
      <formula>NOT(ISERROR(SEARCH("0",D3)))</formula>
    </cfRule>
  </conditionalFormatting>
  <dataValidations count="1">
    <dataValidation allowBlank="1" showInputMessage="1" showErrorMessage="1" promptTitle="Supplier Evidence" prompt="If the answer is fully comply or partially comply , then provide the actual document name(section, paragraph, page) /evidence and hyperlink to this column as proof" sqref="J4:J9" xr:uid="{00000000-0002-0000-2900-000000000000}"/>
  </dataValidations>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beginsWith" priority="1" operator="beginsWith" text="6" id="{4FD99AB1-49B0-4995-8949-D1E8B242DAD7}">
            <xm:f>LEFT('Manage system access '!I4,LEN("6"))="6"</xm:f>
            <x14:dxf>
              <fill>
                <patternFill>
                  <bgColor rgb="FFFFCCCC"/>
                </patternFill>
              </fill>
            </x14:dxf>
          </x14:cfRule>
          <x14:cfRule type="beginsWith" priority="2" operator="beginsWith" text="5" id="{36D08FBC-B4B0-4FC1-9E13-51D2C2769B2F}">
            <xm:f>LEFT('Manage system access '!I4,LEN("5"))="5"</xm:f>
            <x14:dxf>
              <fill>
                <patternFill>
                  <bgColor rgb="FFFFFFCC"/>
                </patternFill>
              </fill>
            </x14:dxf>
          </x14:cfRule>
          <x14:cfRule type="beginsWith" priority="3" operator="beginsWith" text="4" id="{E2F57E78-FA9B-4938-9375-D2CE0724D8A5}">
            <xm:f>LEFT('Manage system access '!I4,LEN("4"))="4"</xm:f>
            <x14:dxf>
              <fill>
                <patternFill>
                  <bgColor rgb="FFFFFFCC"/>
                </patternFill>
              </fill>
            </x14:dxf>
          </x14:cfRule>
          <x14:cfRule type="beginsWith" priority="4" operator="beginsWith" text="3" id="{9E93E0BD-796D-4576-B9D6-C039944C2C5F}">
            <xm:f>LEFT('Manage system access '!I4,LEN("3"))="3"</xm:f>
            <x14:dxf>
              <fill>
                <patternFill>
                  <bgColor rgb="FFFFFFCC"/>
                </patternFill>
              </fill>
            </x14:dxf>
          </x14:cfRule>
          <x14:cfRule type="beginsWith" priority="5" operator="beginsWith" text="2" id="{B0002350-4746-4FAC-8990-718183DDA338}">
            <xm:f>LEFT('Manage system access '!I4,LEN("2"))="2"</xm:f>
            <x14:dxf>
              <fill>
                <patternFill>
                  <fgColor theme="0"/>
                  <bgColor rgb="FFCCFFCC"/>
                </patternFill>
              </fill>
            </x14:dxf>
          </x14:cfRule>
          <x14:cfRule type="beginsWith" priority="6" operator="beginsWith" text="1" id="{553B7D57-81B7-4E58-B8D3-59E493ABADAC}">
            <xm:f>LEFT('Manage system access '!I4,LEN("1"))="1"</xm:f>
            <x14:dxf>
              <fill>
                <patternFill>
                  <bgColor rgb="FFCCFFCC"/>
                </patternFill>
              </fill>
            </x14:dxf>
          </x14:cfRule>
          <x14:cfRule type="beginsWith" priority="7" operator="beginsWith" text="0" id="{40AC87E2-1FCD-49C4-8D4B-5D780A51556A}">
            <xm:f>LEFT('Manage system access '!I4,LEN("0"))="0"</xm:f>
            <x14:dxf>
              <fill>
                <patternFill>
                  <bgColor rgb="FFCCFFCC"/>
                </patternFill>
              </fill>
            </x14:dxf>
          </x14:cfRule>
          <xm:sqref>E4:H11 L4:L11</xm:sqref>
        </x14:conditionalFormatting>
      </x14:conditionalFormattings>
    </ext>
    <ext xmlns:x14="http://schemas.microsoft.com/office/spreadsheetml/2009/9/main" uri="{CCE6A557-97BC-4b89-ADB6-D9C93CAAB3DF}">
      <x14:dataValidations xmlns:xm="http://schemas.microsoft.com/office/excel/2006/main" count="2">
        <x14:dataValidation type="list" showInputMessage="1" showErrorMessage="1" promptTitle="Supplier" prompt="Please make a selection from the list" xr:uid="{00000000-0002-0000-2900-000001000000}">
          <x14:formula1>
            <xm:f>'Priority Ratings'!$I$21:$I$23</xm:f>
          </x14:formula1>
          <xm:sqref>I4:I11</xm:sqref>
        </x14:dataValidation>
        <x14:dataValidation type="list" allowBlank="1" showInputMessage="1" showErrorMessage="1" xr:uid="{00000000-0002-0000-2900-000002000000}">
          <x14:formula1>
            <xm:f>'Priority Ratings'!$C$21:$C$27</xm:f>
          </x14:formula1>
          <xm:sqref>E4:E11</xm:sqref>
        </x14:dataValidation>
      </x14:dataValidations>
    </ext>
  </extLst>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dimension ref="A1:L47"/>
  <sheetViews>
    <sheetView topLeftCell="E1" workbookViewId="0">
      <selection activeCell="N5" sqref="N5"/>
    </sheetView>
  </sheetViews>
  <sheetFormatPr defaultColWidth="9.1796875" defaultRowHeight="14" x14ac:dyDescent="0.3"/>
  <cols>
    <col min="1" max="1" width="9.81640625" style="299" customWidth="1"/>
    <col min="2" max="2" width="9.1796875" style="299"/>
    <col min="3" max="3" width="37.81640625" style="299" customWidth="1"/>
    <col min="4" max="4" width="55.453125" style="302" customWidth="1"/>
    <col min="5" max="5" width="17.453125" style="321" customWidth="1"/>
    <col min="6" max="6" width="11.26953125" style="321" customWidth="1"/>
    <col min="7" max="7" width="14.26953125" style="321" customWidth="1"/>
    <col min="8" max="8" width="38.54296875" style="321" customWidth="1"/>
    <col min="9" max="9" width="17" style="321" customWidth="1"/>
    <col min="10" max="10" width="25.453125" style="321" customWidth="1"/>
    <col min="11" max="11" width="17.54296875" style="321" customWidth="1"/>
    <col min="12" max="12" width="19.54296875" style="321" customWidth="1"/>
    <col min="13" max="16384" width="9.1796875" style="299"/>
  </cols>
  <sheetData>
    <row r="1" spans="1:12" ht="20.5" thickBot="1" x14ac:dyDescent="0.35">
      <c r="A1" s="298" t="s">
        <v>1257</v>
      </c>
      <c r="E1" s="336"/>
      <c r="F1" s="336"/>
      <c r="G1" s="336"/>
      <c r="H1" s="336"/>
      <c r="I1" s="336"/>
      <c r="J1" s="336"/>
      <c r="K1" s="336"/>
      <c r="L1" s="336"/>
    </row>
    <row r="2" spans="1:12" ht="20.5" thickBot="1" x14ac:dyDescent="0.35">
      <c r="A2" s="298"/>
      <c r="E2" s="739" t="s">
        <v>1693</v>
      </c>
      <c r="F2" s="740"/>
      <c r="G2" s="740"/>
      <c r="H2" s="741"/>
      <c r="I2" s="742" t="s">
        <v>1692</v>
      </c>
      <c r="J2" s="743"/>
      <c r="K2" s="744"/>
      <c r="L2" s="336"/>
    </row>
    <row r="3" spans="1:12" ht="73.5" customHeight="1" thickBot="1" x14ac:dyDescent="0.3">
      <c r="A3" s="304" t="s">
        <v>308</v>
      </c>
      <c r="B3" s="348" t="s">
        <v>309</v>
      </c>
      <c r="C3" s="305" t="s">
        <v>310</v>
      </c>
      <c r="D3" s="307" t="s">
        <v>312</v>
      </c>
      <c r="E3" s="532" t="s">
        <v>42</v>
      </c>
      <c r="F3" s="532" t="s">
        <v>43</v>
      </c>
      <c r="G3" s="532" t="s">
        <v>44</v>
      </c>
      <c r="H3" s="532" t="s">
        <v>45</v>
      </c>
      <c r="I3" s="308" t="s">
        <v>1688</v>
      </c>
      <c r="J3" s="308" t="s">
        <v>306</v>
      </c>
      <c r="K3" s="308" t="s">
        <v>587</v>
      </c>
      <c r="L3" s="533" t="s">
        <v>47</v>
      </c>
    </row>
    <row r="4" spans="1:12" ht="72.75" customHeight="1" x14ac:dyDescent="0.25">
      <c r="A4" s="795" t="s">
        <v>1257</v>
      </c>
      <c r="B4" s="374" t="s">
        <v>1258</v>
      </c>
      <c r="C4" s="312" t="s">
        <v>1259</v>
      </c>
      <c r="D4" s="312" t="s">
        <v>1260</v>
      </c>
      <c r="E4" s="612" t="s">
        <v>61</v>
      </c>
      <c r="F4" s="613">
        <f>IF(E4='Priority Ratings'!$C$21,'Priority Ratings'!$B$21,IF(E4='Priority Ratings'!$C$22,'Priority Ratings'!$B$22,IF(E4='Priority Ratings'!$C$23,'Priority Ratings'!$B$23,IF(E4='Priority Ratings'!$C$24,'Priority Ratings'!$B$24,IF(E4='Priority Ratings'!$C$25,'Priority Ratings'!$B$25,IF(E4='Priority Ratings'!$C$26,'Priority Ratings'!$B$26,IF(E4='Priority Ratings'!$C$27,'Priority Ratings'!$B$27,"No Rating")))))))</f>
        <v>5</v>
      </c>
      <c r="G4" s="614">
        <f t="shared" ref="G4:G9" si="0">F4/F$10</f>
        <v>0.16666666666666666</v>
      </c>
      <c r="H4" s="626" t="s">
        <v>64</v>
      </c>
      <c r="I4" s="615">
        <v>0</v>
      </c>
      <c r="J4" s="391"/>
      <c r="K4" s="616"/>
      <c r="L4" s="639">
        <f>I4*G4</f>
        <v>0</v>
      </c>
    </row>
    <row r="5" spans="1:12" ht="96.75" customHeight="1" x14ac:dyDescent="0.25">
      <c r="A5" s="796"/>
      <c r="B5" s="374" t="s">
        <v>1261</v>
      </c>
      <c r="C5" s="314" t="s">
        <v>1262</v>
      </c>
      <c r="D5" s="314" t="s">
        <v>1263</v>
      </c>
      <c r="E5" s="525" t="s">
        <v>61</v>
      </c>
      <c r="F5" s="475">
        <f>IF(E5='Priority Ratings'!$C$21,'Priority Ratings'!$B$21,IF(E5='Priority Ratings'!$C$22,'Priority Ratings'!$B$22,IF(E5='Priority Ratings'!$C$23,'Priority Ratings'!$B$23,IF(E5='Priority Ratings'!$C$24,'Priority Ratings'!$B$24,IF(E5='Priority Ratings'!$C$25,'Priority Ratings'!$B$25,IF(E5='Priority Ratings'!$C$26,'Priority Ratings'!$B$26,IF(E5='Priority Ratings'!$C$27,'Priority Ratings'!$B$27,"No Rating")))))))</f>
        <v>5</v>
      </c>
      <c r="G5" s="465">
        <f t="shared" si="0"/>
        <v>0.16666666666666666</v>
      </c>
      <c r="H5" s="466" t="s">
        <v>56</v>
      </c>
      <c r="I5" s="468">
        <v>0</v>
      </c>
      <c r="J5" s="342"/>
      <c r="K5" s="461"/>
      <c r="L5" s="524">
        <f t="shared" ref="L5:L9" si="1">I5*G5</f>
        <v>0</v>
      </c>
    </row>
    <row r="6" spans="1:12" ht="80.5" x14ac:dyDescent="0.25">
      <c r="A6" s="796"/>
      <c r="B6" s="374" t="s">
        <v>1264</v>
      </c>
      <c r="C6" s="314" t="s">
        <v>1265</v>
      </c>
      <c r="D6" s="314" t="s">
        <v>1266</v>
      </c>
      <c r="E6" s="525" t="s">
        <v>61</v>
      </c>
      <c r="F6" s="475">
        <f>IF(E6='Priority Ratings'!$C$21,'Priority Ratings'!$B$21,IF(E6='Priority Ratings'!$C$22,'Priority Ratings'!$B$22,IF(E6='Priority Ratings'!$C$23,'Priority Ratings'!$B$23,IF(E6='Priority Ratings'!$C$24,'Priority Ratings'!$B$24,IF(E6='Priority Ratings'!$C$25,'Priority Ratings'!$B$25,IF(E6='Priority Ratings'!$C$26,'Priority Ratings'!$B$26,IF(E6='Priority Ratings'!$C$27,'Priority Ratings'!$B$27,"No Rating")))))))</f>
        <v>5</v>
      </c>
      <c r="G6" s="465">
        <f t="shared" si="0"/>
        <v>0.16666666666666666</v>
      </c>
      <c r="H6" s="466" t="s">
        <v>56</v>
      </c>
      <c r="I6" s="468">
        <v>0</v>
      </c>
      <c r="J6" s="342"/>
      <c r="K6" s="461"/>
      <c r="L6" s="524">
        <f t="shared" si="1"/>
        <v>0</v>
      </c>
    </row>
    <row r="7" spans="1:12" ht="73.5" customHeight="1" x14ac:dyDescent="0.25">
      <c r="A7" s="796"/>
      <c r="B7" s="374" t="s">
        <v>1267</v>
      </c>
      <c r="C7" s="314" t="s">
        <v>1268</v>
      </c>
      <c r="D7" s="314" t="s">
        <v>1269</v>
      </c>
      <c r="E7" s="525" t="s">
        <v>61</v>
      </c>
      <c r="F7" s="475">
        <f>IF(E7='Priority Ratings'!$C$21,'Priority Ratings'!$B$21,IF(E7='Priority Ratings'!$C$22,'Priority Ratings'!$B$22,IF(E7='Priority Ratings'!$C$23,'Priority Ratings'!$B$23,IF(E7='Priority Ratings'!$C$24,'Priority Ratings'!$B$24,IF(E7='Priority Ratings'!$C$25,'Priority Ratings'!$B$25,IF(E7='Priority Ratings'!$C$26,'Priority Ratings'!$B$26,IF(E7='Priority Ratings'!$C$27,'Priority Ratings'!$B$27,"No Rating")))))))</f>
        <v>5</v>
      </c>
      <c r="G7" s="465">
        <f t="shared" si="0"/>
        <v>0.16666666666666666</v>
      </c>
      <c r="H7" s="466" t="s">
        <v>56</v>
      </c>
      <c r="I7" s="468">
        <v>0</v>
      </c>
      <c r="J7" s="342"/>
      <c r="K7" s="461"/>
      <c r="L7" s="524">
        <f t="shared" si="1"/>
        <v>0</v>
      </c>
    </row>
    <row r="8" spans="1:12" ht="104.25" customHeight="1" x14ac:dyDescent="0.25">
      <c r="A8" s="796"/>
      <c r="B8" s="374" t="s">
        <v>1270</v>
      </c>
      <c r="C8" s="314" t="s">
        <v>1271</v>
      </c>
      <c r="D8" s="314" t="s">
        <v>1272</v>
      </c>
      <c r="E8" s="525" t="s">
        <v>61</v>
      </c>
      <c r="F8" s="475">
        <f>IF(E8='Priority Ratings'!$C$21,'Priority Ratings'!$B$21,IF(E8='Priority Ratings'!$C$22,'Priority Ratings'!$B$22,IF(E8='Priority Ratings'!$C$23,'Priority Ratings'!$B$23,IF(E8='Priority Ratings'!$C$24,'Priority Ratings'!$B$24,IF(E8='Priority Ratings'!$C$25,'Priority Ratings'!$B$25,IF(E8='Priority Ratings'!$C$26,'Priority Ratings'!$B$26,IF(E8='Priority Ratings'!$C$27,'Priority Ratings'!$B$27,"No Rating")))))))</f>
        <v>5</v>
      </c>
      <c r="G8" s="465">
        <f t="shared" si="0"/>
        <v>0.16666666666666666</v>
      </c>
      <c r="H8" s="466" t="s">
        <v>56</v>
      </c>
      <c r="I8" s="468">
        <v>0</v>
      </c>
      <c r="J8" s="342"/>
      <c r="K8" s="461"/>
      <c r="L8" s="524">
        <f t="shared" si="1"/>
        <v>0</v>
      </c>
    </row>
    <row r="9" spans="1:12" ht="99" customHeight="1" thickBot="1" x14ac:dyDescent="0.3">
      <c r="A9" s="797"/>
      <c r="B9" s="388" t="s">
        <v>1273</v>
      </c>
      <c r="C9" s="317" t="s">
        <v>1274</v>
      </c>
      <c r="D9" s="317" t="s">
        <v>1275</v>
      </c>
      <c r="E9" s="545" t="s">
        <v>61</v>
      </c>
      <c r="F9" s="500">
        <f>IF(E9='Priority Ratings'!$C$21,'Priority Ratings'!$B$21,IF(E9='Priority Ratings'!$C$22,'Priority Ratings'!$B$22,IF(E9='Priority Ratings'!$C$23,'Priority Ratings'!$B$23,IF(E9='Priority Ratings'!$C$24,'Priority Ratings'!$B$24,IF(E9='Priority Ratings'!$C$25,'Priority Ratings'!$B$25,IF(E9='Priority Ratings'!$C$26,'Priority Ratings'!$B$26,IF(E9='Priority Ratings'!$C$27,'Priority Ratings'!$B$27,"No Rating")))))))</f>
        <v>5</v>
      </c>
      <c r="G9" s="501">
        <f t="shared" si="0"/>
        <v>0.16666666666666666</v>
      </c>
      <c r="H9" s="535" t="s">
        <v>56</v>
      </c>
      <c r="I9" s="558">
        <v>0</v>
      </c>
      <c r="J9" s="345"/>
      <c r="K9" s="493"/>
      <c r="L9" s="536">
        <f t="shared" si="1"/>
        <v>0</v>
      </c>
    </row>
    <row r="10" spans="1:12" ht="14.5" thickBot="1" x14ac:dyDescent="0.35">
      <c r="D10" s="321"/>
      <c r="F10" s="504">
        <f>SUM(F4:F9)</f>
        <v>30</v>
      </c>
      <c r="G10" s="478">
        <f>SUM(G4:G9)</f>
        <v>0.99999999999999989</v>
      </c>
      <c r="K10" s="522" t="s">
        <v>21</v>
      </c>
      <c r="L10" s="547">
        <f>SUM(L4:L9)</f>
        <v>0</v>
      </c>
    </row>
    <row r="11" spans="1:12" x14ac:dyDescent="0.25">
      <c r="D11" s="321"/>
    </row>
    <row r="12" spans="1:12" x14ac:dyDescent="0.25">
      <c r="D12" s="321"/>
    </row>
    <row r="13" spans="1:12" x14ac:dyDescent="0.25">
      <c r="D13" s="321"/>
    </row>
    <row r="14" spans="1:12" x14ac:dyDescent="0.25">
      <c r="D14" s="321"/>
    </row>
    <row r="15" spans="1:12" x14ac:dyDescent="0.25">
      <c r="D15" s="321"/>
    </row>
    <row r="16" spans="1:12" x14ac:dyDescent="0.25">
      <c r="D16" s="321"/>
    </row>
    <row r="17" spans="4:4" x14ac:dyDescent="0.25">
      <c r="D17" s="321"/>
    </row>
    <row r="18" spans="4:4" x14ac:dyDescent="0.25">
      <c r="D18" s="321"/>
    </row>
    <row r="19" spans="4:4" x14ac:dyDescent="0.25">
      <c r="D19" s="321"/>
    </row>
    <row r="20" spans="4:4" x14ac:dyDescent="0.25">
      <c r="D20" s="321"/>
    </row>
    <row r="21" spans="4:4" x14ac:dyDescent="0.25">
      <c r="D21" s="321"/>
    </row>
    <row r="22" spans="4:4" x14ac:dyDescent="0.25">
      <c r="D22" s="321"/>
    </row>
    <row r="23" spans="4:4" x14ac:dyDescent="0.25">
      <c r="D23" s="321"/>
    </row>
    <row r="24" spans="4:4" x14ac:dyDescent="0.25">
      <c r="D24" s="321"/>
    </row>
    <row r="25" spans="4:4" x14ac:dyDescent="0.25">
      <c r="D25" s="321"/>
    </row>
    <row r="26" spans="4:4" x14ac:dyDescent="0.25">
      <c r="D26" s="321"/>
    </row>
    <row r="27" spans="4:4" x14ac:dyDescent="0.25">
      <c r="D27" s="321"/>
    </row>
    <row r="28" spans="4:4" x14ac:dyDescent="0.25">
      <c r="D28" s="321"/>
    </row>
    <row r="29" spans="4:4" x14ac:dyDescent="0.25">
      <c r="D29" s="321"/>
    </row>
    <row r="30" spans="4:4" x14ac:dyDescent="0.25">
      <c r="D30" s="321"/>
    </row>
    <row r="31" spans="4:4" x14ac:dyDescent="0.25">
      <c r="D31" s="321"/>
    </row>
    <row r="32" spans="4:4" x14ac:dyDescent="0.25">
      <c r="D32" s="321"/>
    </row>
    <row r="33" spans="4:4" x14ac:dyDescent="0.25">
      <c r="D33" s="321"/>
    </row>
    <row r="34" spans="4:4" x14ac:dyDescent="0.25">
      <c r="D34" s="321"/>
    </row>
    <row r="35" spans="4:4" x14ac:dyDescent="0.25">
      <c r="D35" s="321"/>
    </row>
    <row r="36" spans="4:4" x14ac:dyDescent="0.25">
      <c r="D36" s="321"/>
    </row>
    <row r="37" spans="4:4" x14ac:dyDescent="0.25">
      <c r="D37" s="321"/>
    </row>
    <row r="38" spans="4:4" x14ac:dyDescent="0.25">
      <c r="D38" s="321"/>
    </row>
    <row r="39" spans="4:4" x14ac:dyDescent="0.25">
      <c r="D39" s="321"/>
    </row>
    <row r="40" spans="4:4" x14ac:dyDescent="0.25">
      <c r="D40" s="321"/>
    </row>
    <row r="41" spans="4:4" x14ac:dyDescent="0.25">
      <c r="D41" s="321"/>
    </row>
    <row r="42" spans="4:4" x14ac:dyDescent="0.25">
      <c r="D42" s="321"/>
    </row>
    <row r="43" spans="4:4" x14ac:dyDescent="0.25">
      <c r="D43" s="321"/>
    </row>
    <row r="44" spans="4:4" x14ac:dyDescent="0.25">
      <c r="D44" s="321"/>
    </row>
    <row r="45" spans="4:4" x14ac:dyDescent="0.25">
      <c r="D45" s="321"/>
    </row>
    <row r="46" spans="4:4" x14ac:dyDescent="0.25">
      <c r="D46" s="321"/>
    </row>
    <row r="47" spans="4:4" x14ac:dyDescent="0.25">
      <c r="D47" s="321"/>
    </row>
  </sheetData>
  <mergeCells count="3">
    <mergeCell ref="A4:A9"/>
    <mergeCell ref="E2:H2"/>
    <mergeCell ref="I2:K2"/>
  </mergeCells>
  <conditionalFormatting sqref="D3">
    <cfRule type="containsText" dxfId="125" priority="22" operator="containsText" text="6">
      <formula>NOT(ISERROR(SEARCH("6",D3)))</formula>
    </cfRule>
    <cfRule type="containsText" dxfId="124" priority="23" operator="containsText" text="5">
      <formula>NOT(ISERROR(SEARCH("5",D3)))</formula>
    </cfRule>
    <cfRule type="containsText" dxfId="123" priority="24" operator="containsText" text="4">
      <formula>NOT(ISERROR(SEARCH("4",D3)))</formula>
    </cfRule>
    <cfRule type="containsText" dxfId="122" priority="25" operator="containsText" text="3">
      <formula>NOT(ISERROR(SEARCH("3",D3)))</formula>
    </cfRule>
    <cfRule type="containsText" dxfId="121" priority="26" operator="containsText" text="2">
      <formula>NOT(ISERROR(SEARCH("2",D3)))</formula>
    </cfRule>
    <cfRule type="containsText" dxfId="120" priority="27" operator="containsText" text="1">
      <formula>NOT(ISERROR(SEARCH("1",D3)))</formula>
    </cfRule>
    <cfRule type="containsText" dxfId="119" priority="28" operator="containsText" text="0">
      <formula>NOT(ISERROR(SEARCH("0",D3)))</formula>
    </cfRule>
  </conditionalFormatting>
  <dataValidations count="1">
    <dataValidation allowBlank="1" showInputMessage="1" showErrorMessage="1" promptTitle="Supplier Evidence" prompt="If the answer is fully comply or partially comply , then provide the actual document name(section, paragraph, page) /evidence and hyperlink to this column as proof" sqref="J4:J9" xr:uid="{00000000-0002-0000-2A00-000000000000}"/>
  </dataValidations>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beginsWith" priority="1" operator="beginsWith" text="6" id="{F0BDDFC3-829D-4C81-B8D1-EF5966E42812}">
            <xm:f>LEFT('Manage system access '!I4,LEN("6"))="6"</xm:f>
            <x14:dxf>
              <fill>
                <patternFill>
                  <bgColor rgb="FFFFCCCC"/>
                </patternFill>
              </fill>
            </x14:dxf>
          </x14:cfRule>
          <x14:cfRule type="beginsWith" priority="2" operator="beginsWith" text="5" id="{EB503CFA-4240-4B89-9CD2-65572571F3C6}">
            <xm:f>LEFT('Manage system access '!I4,LEN("5"))="5"</xm:f>
            <x14:dxf>
              <fill>
                <patternFill>
                  <bgColor rgb="FFFFFFCC"/>
                </patternFill>
              </fill>
            </x14:dxf>
          </x14:cfRule>
          <x14:cfRule type="beginsWith" priority="3" operator="beginsWith" text="4" id="{D0AEA848-3106-4AC0-837C-286F70BDD12D}">
            <xm:f>LEFT('Manage system access '!I4,LEN("4"))="4"</xm:f>
            <x14:dxf>
              <fill>
                <patternFill>
                  <bgColor rgb="FFFFFFCC"/>
                </patternFill>
              </fill>
            </x14:dxf>
          </x14:cfRule>
          <x14:cfRule type="beginsWith" priority="4" operator="beginsWith" text="3" id="{12368031-8C4A-4199-8CFD-412E459E153C}">
            <xm:f>LEFT('Manage system access '!I4,LEN("3"))="3"</xm:f>
            <x14:dxf>
              <fill>
                <patternFill>
                  <bgColor rgb="FFFFFFCC"/>
                </patternFill>
              </fill>
            </x14:dxf>
          </x14:cfRule>
          <x14:cfRule type="beginsWith" priority="5" operator="beginsWith" text="2" id="{A7512A91-023F-40B7-8834-9A91729E5EA8}">
            <xm:f>LEFT('Manage system access '!I4,LEN("2"))="2"</xm:f>
            <x14:dxf>
              <fill>
                <patternFill>
                  <fgColor theme="0"/>
                  <bgColor rgb="FFCCFFCC"/>
                </patternFill>
              </fill>
            </x14:dxf>
          </x14:cfRule>
          <x14:cfRule type="beginsWith" priority="6" operator="beginsWith" text="1" id="{FEE606F8-055F-41FD-977D-FF4AC0286257}">
            <xm:f>LEFT('Manage system access '!I4,LEN("1"))="1"</xm:f>
            <x14:dxf>
              <fill>
                <patternFill>
                  <bgColor rgb="FFCCFFCC"/>
                </patternFill>
              </fill>
            </x14:dxf>
          </x14:cfRule>
          <x14:cfRule type="beginsWith" priority="7" operator="beginsWith" text="0" id="{4C1B2620-19F4-4CA4-B4E4-146FFCD32D4D}">
            <xm:f>LEFT('Manage system access '!I4,LEN("0"))="0"</xm:f>
            <x14:dxf>
              <fill>
                <patternFill>
                  <bgColor rgb="FFCCFFCC"/>
                </patternFill>
              </fill>
            </x14:dxf>
          </x14:cfRule>
          <xm:sqref>E4:H9 L4:L9</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r:uid="{00000000-0002-0000-2A00-000001000000}">
          <x14:formula1>
            <xm:f>'Priority Ratings'!$C$21:$C$27</xm:f>
          </x14:formula1>
          <xm:sqref>E4:E9</xm:sqref>
        </x14:dataValidation>
        <x14:dataValidation type="list" showInputMessage="1" showErrorMessage="1" promptTitle="Supplier" prompt="Please make a selection from the list" xr:uid="{00000000-0002-0000-2A00-000002000000}">
          <x14:formula1>
            <xm:f>'Priority Ratings'!$I$21:$I$23</xm:f>
          </x14:formula1>
          <xm:sqref>I4:I9</xm:sqref>
        </x14:dataValidation>
      </x14:dataValidations>
    </ext>
  </extLst>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dimension ref="A1:L70"/>
  <sheetViews>
    <sheetView topLeftCell="E13" workbookViewId="0">
      <selection activeCell="N22" sqref="N22"/>
    </sheetView>
  </sheetViews>
  <sheetFormatPr defaultColWidth="9.1796875" defaultRowHeight="14" x14ac:dyDescent="0.3"/>
  <cols>
    <col min="1" max="1" width="9.81640625" style="299" customWidth="1"/>
    <col min="2" max="2" width="12.453125" style="299" customWidth="1"/>
    <col min="3" max="3" width="37.81640625" style="299" customWidth="1"/>
    <col min="4" max="4" width="59.26953125" style="302" customWidth="1"/>
    <col min="5" max="5" width="17.453125" style="321" customWidth="1"/>
    <col min="6" max="6" width="11.26953125" style="321" customWidth="1"/>
    <col min="7" max="7" width="14.26953125" style="321" customWidth="1"/>
    <col min="8" max="8" width="38.54296875" style="321" customWidth="1"/>
    <col min="9" max="9" width="17" style="321" customWidth="1"/>
    <col min="10" max="10" width="25.453125" style="321" customWidth="1"/>
    <col min="11" max="11" width="17.54296875" style="321" customWidth="1"/>
    <col min="12" max="12" width="19.54296875" style="321" customWidth="1"/>
    <col min="13" max="16384" width="9.1796875" style="299"/>
  </cols>
  <sheetData>
    <row r="1" spans="1:12" ht="20.5" thickBot="1" x14ac:dyDescent="0.35">
      <c r="A1" s="298" t="s">
        <v>1276</v>
      </c>
      <c r="E1" s="336"/>
      <c r="F1" s="336"/>
      <c r="G1" s="336"/>
      <c r="H1" s="336"/>
      <c r="I1" s="336"/>
      <c r="J1" s="336"/>
      <c r="K1" s="336"/>
      <c r="L1" s="336"/>
    </row>
    <row r="2" spans="1:12" ht="20.5" thickBot="1" x14ac:dyDescent="0.35">
      <c r="A2" s="298"/>
      <c r="E2" s="739" t="s">
        <v>1693</v>
      </c>
      <c r="F2" s="740"/>
      <c r="G2" s="740"/>
      <c r="H2" s="741"/>
      <c r="I2" s="742" t="s">
        <v>1692</v>
      </c>
      <c r="J2" s="743"/>
      <c r="K2" s="744"/>
      <c r="L2" s="336"/>
    </row>
    <row r="3" spans="1:12" ht="73.5" customHeight="1" thickBot="1" x14ac:dyDescent="0.3">
      <c r="A3" s="304" t="s">
        <v>308</v>
      </c>
      <c r="B3" s="348" t="s">
        <v>309</v>
      </c>
      <c r="C3" s="348" t="s">
        <v>310</v>
      </c>
      <c r="D3" s="308" t="s">
        <v>312</v>
      </c>
      <c r="E3" s="532" t="s">
        <v>42</v>
      </c>
      <c r="F3" s="532" t="s">
        <v>43</v>
      </c>
      <c r="G3" s="532" t="s">
        <v>44</v>
      </c>
      <c r="H3" s="533" t="s">
        <v>45</v>
      </c>
      <c r="I3" s="579" t="s">
        <v>1688</v>
      </c>
      <c r="J3" s="308" t="s">
        <v>306</v>
      </c>
      <c r="K3" s="308" t="s">
        <v>587</v>
      </c>
      <c r="L3" s="533" t="s">
        <v>47</v>
      </c>
    </row>
    <row r="4" spans="1:12" ht="50" x14ac:dyDescent="0.25">
      <c r="A4" s="754" t="s">
        <v>1276</v>
      </c>
      <c r="B4" s="351" t="s">
        <v>1277</v>
      </c>
      <c r="C4" s="351" t="s">
        <v>1278</v>
      </c>
      <c r="D4" s="351" t="s">
        <v>1279</v>
      </c>
      <c r="E4" s="530" t="s">
        <v>61</v>
      </c>
      <c r="F4" s="531">
        <f>IF(E4='Priority Ratings'!$C$21,'Priority Ratings'!$B$21,IF(E4='Priority Ratings'!$C$22,'Priority Ratings'!$B$22,IF(E4='Priority Ratings'!$C$23,'Priority Ratings'!$B$23,IF(E4='Priority Ratings'!$C$24,'Priority Ratings'!$B$24,IF(E4='Priority Ratings'!$C$25,'Priority Ratings'!$B$25,IF(E4='Priority Ratings'!$C$26,'Priority Ratings'!$B$26,IF(E4='Priority Ratings'!$C$27,'Priority Ratings'!$B$27,"No Rating")))))))</f>
        <v>5</v>
      </c>
      <c r="G4" s="506">
        <f t="shared" ref="G4:G12" si="0">F4/F$32</f>
        <v>3.5714285714285712E-2</v>
      </c>
      <c r="H4" s="638" t="s">
        <v>64</v>
      </c>
      <c r="I4" s="578">
        <v>0</v>
      </c>
      <c r="J4" s="272"/>
      <c r="K4" s="474"/>
      <c r="L4" s="641">
        <f>I4*G4</f>
        <v>0</v>
      </c>
    </row>
    <row r="5" spans="1:12" ht="52.5" customHeight="1" x14ac:dyDescent="0.25">
      <c r="A5" s="758"/>
      <c r="B5" s="328" t="s">
        <v>1280</v>
      </c>
      <c r="C5" s="328" t="s">
        <v>1281</v>
      </c>
      <c r="D5" s="328" t="s">
        <v>1282</v>
      </c>
      <c r="E5" s="525" t="s">
        <v>61</v>
      </c>
      <c r="F5" s="475">
        <f>IF(E5='Priority Ratings'!$C$21,'Priority Ratings'!$B$21,IF(E5='Priority Ratings'!$C$22,'Priority Ratings'!$B$22,IF(E5='Priority Ratings'!$C$23,'Priority Ratings'!$B$23,IF(E5='Priority Ratings'!$C$24,'Priority Ratings'!$B$24,IF(E5='Priority Ratings'!$C$25,'Priority Ratings'!$B$25,IF(E5='Priority Ratings'!$C$26,'Priority Ratings'!$B$26,IF(E5='Priority Ratings'!$C$27,'Priority Ratings'!$B$27,"No Rating")))))))</f>
        <v>5</v>
      </c>
      <c r="G5" s="465">
        <f t="shared" si="0"/>
        <v>3.5714285714285712E-2</v>
      </c>
      <c r="H5" s="636" t="s">
        <v>56</v>
      </c>
      <c r="I5" s="572">
        <v>0</v>
      </c>
      <c r="J5" s="342"/>
      <c r="K5" s="461"/>
      <c r="L5" s="524">
        <f t="shared" ref="L5:L31" si="1">I5*G5</f>
        <v>0</v>
      </c>
    </row>
    <row r="6" spans="1:12" ht="45" customHeight="1" x14ac:dyDescent="0.25">
      <c r="A6" s="758"/>
      <c r="B6" s="328" t="s">
        <v>1283</v>
      </c>
      <c r="C6" s="328" t="s">
        <v>1284</v>
      </c>
      <c r="D6" s="328" t="s">
        <v>1285</v>
      </c>
      <c r="E6" s="525" t="s">
        <v>61</v>
      </c>
      <c r="F6" s="475">
        <f>IF(E6='Priority Ratings'!$C$21,'Priority Ratings'!$B$21,IF(E6='Priority Ratings'!$C$22,'Priority Ratings'!$B$22,IF(E6='Priority Ratings'!$C$23,'Priority Ratings'!$B$23,IF(E6='Priority Ratings'!$C$24,'Priority Ratings'!$B$24,IF(E6='Priority Ratings'!$C$25,'Priority Ratings'!$B$25,IF(E6='Priority Ratings'!$C$26,'Priority Ratings'!$B$26,IF(E6='Priority Ratings'!$C$27,'Priority Ratings'!$B$27,"No Rating")))))))</f>
        <v>5</v>
      </c>
      <c r="G6" s="465">
        <f t="shared" si="0"/>
        <v>3.5714285714285712E-2</v>
      </c>
      <c r="H6" s="636" t="s">
        <v>56</v>
      </c>
      <c r="I6" s="572">
        <v>0</v>
      </c>
      <c r="J6" s="342"/>
      <c r="K6" s="461"/>
      <c r="L6" s="524">
        <f t="shared" si="1"/>
        <v>0</v>
      </c>
    </row>
    <row r="7" spans="1:12" ht="37.5" x14ac:dyDescent="0.25">
      <c r="A7" s="758"/>
      <c r="B7" s="328" t="s">
        <v>1286</v>
      </c>
      <c r="C7" s="328" t="s">
        <v>1287</v>
      </c>
      <c r="D7" s="328" t="s">
        <v>1288</v>
      </c>
      <c r="E7" s="525" t="s">
        <v>61</v>
      </c>
      <c r="F7" s="475">
        <f>IF(E7='Priority Ratings'!$C$21,'Priority Ratings'!$B$21,IF(E7='Priority Ratings'!$C$22,'Priority Ratings'!$B$22,IF(E7='Priority Ratings'!$C$23,'Priority Ratings'!$B$23,IF(E7='Priority Ratings'!$C$24,'Priority Ratings'!$B$24,IF(E7='Priority Ratings'!$C$25,'Priority Ratings'!$B$25,IF(E7='Priority Ratings'!$C$26,'Priority Ratings'!$B$26,IF(E7='Priority Ratings'!$C$27,'Priority Ratings'!$B$27,"No Rating")))))))</f>
        <v>5</v>
      </c>
      <c r="G7" s="465">
        <f t="shared" si="0"/>
        <v>3.5714285714285712E-2</v>
      </c>
      <c r="H7" s="636" t="s">
        <v>56</v>
      </c>
      <c r="I7" s="572">
        <v>0</v>
      </c>
      <c r="J7" s="342"/>
      <c r="K7" s="461"/>
      <c r="L7" s="524">
        <f t="shared" si="1"/>
        <v>0</v>
      </c>
    </row>
    <row r="8" spans="1:12" ht="84" customHeight="1" x14ac:dyDescent="0.25">
      <c r="A8" s="758"/>
      <c r="B8" s="328" t="s">
        <v>1289</v>
      </c>
      <c r="C8" s="328" t="s">
        <v>1290</v>
      </c>
      <c r="D8" s="328" t="s">
        <v>1291</v>
      </c>
      <c r="E8" s="525" t="s">
        <v>61</v>
      </c>
      <c r="F8" s="475">
        <f>IF(E8='Priority Ratings'!$C$21,'Priority Ratings'!$B$21,IF(E8='Priority Ratings'!$C$22,'Priority Ratings'!$B$22,IF(E8='Priority Ratings'!$C$23,'Priority Ratings'!$B$23,IF(E8='Priority Ratings'!$C$24,'Priority Ratings'!$B$24,IF(E8='Priority Ratings'!$C$25,'Priority Ratings'!$B$25,IF(E8='Priority Ratings'!$C$26,'Priority Ratings'!$B$26,IF(E8='Priority Ratings'!$C$27,'Priority Ratings'!$B$27,"No Rating")))))))</f>
        <v>5</v>
      </c>
      <c r="G8" s="465">
        <f t="shared" si="0"/>
        <v>3.5714285714285712E-2</v>
      </c>
      <c r="H8" s="636" t="s">
        <v>56</v>
      </c>
      <c r="I8" s="572">
        <v>0</v>
      </c>
      <c r="J8" s="342"/>
      <c r="K8" s="461"/>
      <c r="L8" s="524">
        <f t="shared" si="1"/>
        <v>0</v>
      </c>
    </row>
    <row r="9" spans="1:12" ht="37.5" x14ac:dyDescent="0.25">
      <c r="A9" s="758"/>
      <c r="B9" s="328" t="s">
        <v>1292</v>
      </c>
      <c r="C9" s="328" t="s">
        <v>1293</v>
      </c>
      <c r="D9" s="328" t="s">
        <v>1294</v>
      </c>
      <c r="E9" s="525" t="s">
        <v>61</v>
      </c>
      <c r="F9" s="475">
        <f>IF(E9='Priority Ratings'!$C$21,'Priority Ratings'!$B$21,IF(E9='Priority Ratings'!$C$22,'Priority Ratings'!$B$22,IF(E9='Priority Ratings'!$C$23,'Priority Ratings'!$B$23,IF(E9='Priority Ratings'!$C$24,'Priority Ratings'!$B$24,IF(E9='Priority Ratings'!$C$25,'Priority Ratings'!$B$25,IF(E9='Priority Ratings'!$C$26,'Priority Ratings'!$B$26,IF(E9='Priority Ratings'!$C$27,'Priority Ratings'!$B$27,"No Rating")))))))</f>
        <v>5</v>
      </c>
      <c r="G9" s="465">
        <f t="shared" si="0"/>
        <v>3.5714285714285712E-2</v>
      </c>
      <c r="H9" s="636" t="s">
        <v>56</v>
      </c>
      <c r="I9" s="572">
        <v>0</v>
      </c>
      <c r="J9" s="342"/>
      <c r="K9" s="461"/>
      <c r="L9" s="524">
        <f t="shared" si="1"/>
        <v>0</v>
      </c>
    </row>
    <row r="10" spans="1:12" ht="37.5" x14ac:dyDescent="0.25">
      <c r="A10" s="758"/>
      <c r="B10" s="328" t="s">
        <v>1295</v>
      </c>
      <c r="C10" s="328" t="s">
        <v>1296</v>
      </c>
      <c r="D10" s="328" t="s">
        <v>1297</v>
      </c>
      <c r="E10" s="525" t="s">
        <v>61</v>
      </c>
      <c r="F10" s="475">
        <f>IF(E10='Priority Ratings'!$C$21,'Priority Ratings'!$B$21,IF(E10='Priority Ratings'!$C$22,'Priority Ratings'!$B$22,IF(E10='Priority Ratings'!$C$23,'Priority Ratings'!$B$23,IF(E10='Priority Ratings'!$C$24,'Priority Ratings'!$B$24,IF(E10='Priority Ratings'!$C$25,'Priority Ratings'!$B$25,IF(E10='Priority Ratings'!$C$26,'Priority Ratings'!$B$26,IF(E10='Priority Ratings'!$C$27,'Priority Ratings'!$B$27,"No Rating")))))))</f>
        <v>5</v>
      </c>
      <c r="G10" s="465">
        <f t="shared" si="0"/>
        <v>3.5714285714285712E-2</v>
      </c>
      <c r="H10" s="636" t="s">
        <v>56</v>
      </c>
      <c r="I10" s="572">
        <v>0</v>
      </c>
      <c r="J10" s="381"/>
      <c r="K10" s="381"/>
      <c r="L10" s="524">
        <f t="shared" si="1"/>
        <v>0</v>
      </c>
    </row>
    <row r="11" spans="1:12" ht="37.5" x14ac:dyDescent="0.25">
      <c r="A11" s="758"/>
      <c r="B11" s="328" t="s">
        <v>1298</v>
      </c>
      <c r="C11" s="328" t="s">
        <v>1299</v>
      </c>
      <c r="D11" s="328" t="s">
        <v>1300</v>
      </c>
      <c r="E11" s="525" t="s">
        <v>61</v>
      </c>
      <c r="F11" s="475">
        <f>IF(E11='Priority Ratings'!$C$21,'Priority Ratings'!$B$21,IF(E11='Priority Ratings'!$C$22,'Priority Ratings'!$B$22,IF(E11='Priority Ratings'!$C$23,'Priority Ratings'!$B$23,IF(E11='Priority Ratings'!$C$24,'Priority Ratings'!$B$24,IF(E11='Priority Ratings'!$C$25,'Priority Ratings'!$B$25,IF(E11='Priority Ratings'!$C$26,'Priority Ratings'!$B$26,IF(E11='Priority Ratings'!$C$27,'Priority Ratings'!$B$27,"No Rating")))))))</f>
        <v>5</v>
      </c>
      <c r="G11" s="465">
        <f t="shared" si="0"/>
        <v>3.5714285714285712E-2</v>
      </c>
      <c r="H11" s="636" t="s">
        <v>56</v>
      </c>
      <c r="I11" s="572">
        <v>0</v>
      </c>
      <c r="J11" s="381"/>
      <c r="K11" s="381"/>
      <c r="L11" s="524">
        <f t="shared" si="1"/>
        <v>0</v>
      </c>
    </row>
    <row r="12" spans="1:12" ht="37.5" x14ac:dyDescent="0.25">
      <c r="A12" s="758"/>
      <c r="B12" s="328" t="s">
        <v>1301</v>
      </c>
      <c r="C12" s="328" t="s">
        <v>1302</v>
      </c>
      <c r="D12" s="328" t="s">
        <v>1303</v>
      </c>
      <c r="E12" s="525" t="s">
        <v>61</v>
      </c>
      <c r="F12" s="475">
        <f>IF(E12='Priority Ratings'!$C$21,'Priority Ratings'!$B$21,IF(E12='Priority Ratings'!$C$22,'Priority Ratings'!$B$22,IF(E12='Priority Ratings'!$C$23,'Priority Ratings'!$B$23,IF(E12='Priority Ratings'!$C$24,'Priority Ratings'!$B$24,IF(E12='Priority Ratings'!$C$25,'Priority Ratings'!$B$25,IF(E12='Priority Ratings'!$C$26,'Priority Ratings'!$B$26,IF(E12='Priority Ratings'!$C$27,'Priority Ratings'!$B$27,"No Rating")))))))</f>
        <v>5</v>
      </c>
      <c r="G12" s="465">
        <f t="shared" si="0"/>
        <v>3.5714285714285712E-2</v>
      </c>
      <c r="H12" s="636" t="s">
        <v>56</v>
      </c>
      <c r="I12" s="572">
        <v>0</v>
      </c>
      <c r="J12" s="381"/>
      <c r="K12" s="381"/>
      <c r="L12" s="524">
        <f t="shared" si="1"/>
        <v>0</v>
      </c>
    </row>
    <row r="13" spans="1:12" ht="37.5" x14ac:dyDescent="0.25">
      <c r="A13" s="758"/>
      <c r="B13" s="328" t="s">
        <v>1304</v>
      </c>
      <c r="C13" s="328" t="s">
        <v>1305</v>
      </c>
      <c r="D13" s="328" t="s">
        <v>1306</v>
      </c>
      <c r="E13" s="525" t="s">
        <v>61</v>
      </c>
      <c r="F13" s="475">
        <f>IF(E13='Priority Ratings'!$C$21,'Priority Ratings'!$B$21,IF(E13='Priority Ratings'!$C$22,'Priority Ratings'!$B$22,IF(E13='Priority Ratings'!$C$23,'Priority Ratings'!$B$23,IF(E13='Priority Ratings'!$C$24,'Priority Ratings'!$B$24,IF(E13='Priority Ratings'!$C$25,'Priority Ratings'!$B$25,IF(E13='Priority Ratings'!$C$26,'Priority Ratings'!$B$26,IF(E13='Priority Ratings'!$C$27,'Priority Ratings'!$B$27,"No Rating")))))))</f>
        <v>5</v>
      </c>
      <c r="G13" s="465">
        <f t="shared" ref="G13:G31" si="2">F13/F$32</f>
        <v>3.5714285714285712E-2</v>
      </c>
      <c r="H13" s="636" t="s">
        <v>56</v>
      </c>
      <c r="I13" s="572">
        <v>0</v>
      </c>
      <c r="J13" s="381"/>
      <c r="K13" s="604"/>
      <c r="L13" s="524">
        <f t="shared" si="1"/>
        <v>0</v>
      </c>
    </row>
    <row r="14" spans="1:12" ht="46" x14ac:dyDescent="0.25">
      <c r="A14" s="758"/>
      <c r="B14" s="328" t="s">
        <v>1307</v>
      </c>
      <c r="C14" s="328" t="s">
        <v>1308</v>
      </c>
      <c r="D14" s="328" t="s">
        <v>1309</v>
      </c>
      <c r="E14" s="525" t="s">
        <v>61</v>
      </c>
      <c r="F14" s="475">
        <f>IF(E14='Priority Ratings'!$C$21,'Priority Ratings'!$B$21,IF(E14='Priority Ratings'!$C$22,'Priority Ratings'!$B$22,IF(E14='Priority Ratings'!$C$23,'Priority Ratings'!$B$23,IF(E14='Priority Ratings'!$C$24,'Priority Ratings'!$B$24,IF(E14='Priority Ratings'!$C$25,'Priority Ratings'!$B$25,IF(E14='Priority Ratings'!$C$26,'Priority Ratings'!$B$26,IF(E14='Priority Ratings'!$C$27,'Priority Ratings'!$B$27,"No Rating")))))))</f>
        <v>5</v>
      </c>
      <c r="G14" s="465">
        <f t="shared" si="2"/>
        <v>3.5714285714285712E-2</v>
      </c>
      <c r="H14" s="636" t="s">
        <v>56</v>
      </c>
      <c r="I14" s="572">
        <v>0</v>
      </c>
      <c r="J14" s="381"/>
      <c r="K14" s="381"/>
      <c r="L14" s="524">
        <f t="shared" si="1"/>
        <v>0</v>
      </c>
    </row>
    <row r="15" spans="1:12" ht="22.5" customHeight="1" x14ac:dyDescent="0.25">
      <c r="A15" s="758"/>
      <c r="B15" s="328" t="s">
        <v>1310</v>
      </c>
      <c r="C15" s="328" t="s">
        <v>1311</v>
      </c>
      <c r="D15" s="328" t="s">
        <v>1312</v>
      </c>
      <c r="E15" s="525" t="s">
        <v>61</v>
      </c>
      <c r="F15" s="475">
        <f>IF(E15='Priority Ratings'!$C$21,'Priority Ratings'!$B$21,IF(E15='Priority Ratings'!$C$22,'Priority Ratings'!$B$22,IF(E15='Priority Ratings'!$C$23,'Priority Ratings'!$B$23,IF(E15='Priority Ratings'!$C$24,'Priority Ratings'!$B$24,IF(E15='Priority Ratings'!$C$25,'Priority Ratings'!$B$25,IF(E15='Priority Ratings'!$C$26,'Priority Ratings'!$B$26,IF(E15='Priority Ratings'!$C$27,'Priority Ratings'!$B$27,"No Rating")))))))</f>
        <v>5</v>
      </c>
      <c r="G15" s="465">
        <f t="shared" si="2"/>
        <v>3.5714285714285712E-2</v>
      </c>
      <c r="H15" s="636" t="s">
        <v>56</v>
      </c>
      <c r="I15" s="572">
        <v>0</v>
      </c>
      <c r="J15" s="381"/>
      <c r="K15" s="381"/>
      <c r="L15" s="524">
        <f t="shared" si="1"/>
        <v>0</v>
      </c>
    </row>
    <row r="16" spans="1:12" ht="37.5" x14ac:dyDescent="0.25">
      <c r="A16" s="758"/>
      <c r="B16" s="328" t="s">
        <v>1313</v>
      </c>
      <c r="C16" s="328" t="s">
        <v>1314</v>
      </c>
      <c r="D16" s="328" t="s">
        <v>1315</v>
      </c>
      <c r="E16" s="525" t="s">
        <v>61</v>
      </c>
      <c r="F16" s="475">
        <f>IF(E16='Priority Ratings'!$C$21,'Priority Ratings'!$B$21,IF(E16='Priority Ratings'!$C$22,'Priority Ratings'!$B$22,IF(E16='Priority Ratings'!$C$23,'Priority Ratings'!$B$23,IF(E16='Priority Ratings'!$C$24,'Priority Ratings'!$B$24,IF(E16='Priority Ratings'!$C$25,'Priority Ratings'!$B$25,IF(E16='Priority Ratings'!$C$26,'Priority Ratings'!$B$26,IF(E16='Priority Ratings'!$C$27,'Priority Ratings'!$B$27,"No Rating")))))))</f>
        <v>5</v>
      </c>
      <c r="G16" s="465">
        <f t="shared" si="2"/>
        <v>3.5714285714285712E-2</v>
      </c>
      <c r="H16" s="636" t="s">
        <v>56</v>
      </c>
      <c r="I16" s="572">
        <v>0</v>
      </c>
      <c r="J16" s="381"/>
      <c r="K16" s="381"/>
      <c r="L16" s="524">
        <f t="shared" si="1"/>
        <v>0</v>
      </c>
    </row>
    <row r="17" spans="1:12" ht="37.5" x14ac:dyDescent="0.25">
      <c r="A17" s="758"/>
      <c r="B17" s="328" t="s">
        <v>1316</v>
      </c>
      <c r="C17" s="328" t="s">
        <v>1317</v>
      </c>
      <c r="D17" s="328" t="s">
        <v>1318</v>
      </c>
      <c r="E17" s="525" t="s">
        <v>61</v>
      </c>
      <c r="F17" s="475">
        <f>IF(E17='Priority Ratings'!$C$21,'Priority Ratings'!$B$21,IF(E17='Priority Ratings'!$C$22,'Priority Ratings'!$B$22,IF(E17='Priority Ratings'!$C$23,'Priority Ratings'!$B$23,IF(E17='Priority Ratings'!$C$24,'Priority Ratings'!$B$24,IF(E17='Priority Ratings'!$C$25,'Priority Ratings'!$B$25,IF(E17='Priority Ratings'!$C$26,'Priority Ratings'!$B$26,IF(E17='Priority Ratings'!$C$27,'Priority Ratings'!$B$27,"No Rating")))))))</f>
        <v>5</v>
      </c>
      <c r="G17" s="465">
        <f t="shared" si="2"/>
        <v>3.5714285714285712E-2</v>
      </c>
      <c r="H17" s="636" t="s">
        <v>56</v>
      </c>
      <c r="I17" s="572">
        <v>0</v>
      </c>
      <c r="J17" s="381"/>
      <c r="K17" s="381"/>
      <c r="L17" s="524">
        <f t="shared" si="1"/>
        <v>0</v>
      </c>
    </row>
    <row r="18" spans="1:12" ht="37.5" x14ac:dyDescent="0.25">
      <c r="A18" s="758"/>
      <c r="B18" s="328" t="s">
        <v>1319</v>
      </c>
      <c r="C18" s="328" t="s">
        <v>1320</v>
      </c>
      <c r="D18" s="328" t="s">
        <v>1321</v>
      </c>
      <c r="E18" s="525" t="s">
        <v>61</v>
      </c>
      <c r="F18" s="475">
        <f>IF(E18='Priority Ratings'!$C$21,'Priority Ratings'!$B$21,IF(E18='Priority Ratings'!$C$22,'Priority Ratings'!$B$22,IF(E18='Priority Ratings'!$C$23,'Priority Ratings'!$B$23,IF(E18='Priority Ratings'!$C$24,'Priority Ratings'!$B$24,IF(E18='Priority Ratings'!$C$25,'Priority Ratings'!$B$25,IF(E18='Priority Ratings'!$C$26,'Priority Ratings'!$B$26,IF(E18='Priority Ratings'!$C$27,'Priority Ratings'!$B$27,"No Rating")))))))</f>
        <v>5</v>
      </c>
      <c r="G18" s="465">
        <f t="shared" si="2"/>
        <v>3.5714285714285712E-2</v>
      </c>
      <c r="H18" s="636" t="s">
        <v>56</v>
      </c>
      <c r="I18" s="572">
        <v>0</v>
      </c>
      <c r="J18" s="381"/>
      <c r="K18" s="381"/>
      <c r="L18" s="524">
        <f t="shared" si="1"/>
        <v>0</v>
      </c>
    </row>
    <row r="19" spans="1:12" ht="37.5" x14ac:dyDescent="0.25">
      <c r="A19" s="758"/>
      <c r="B19" s="328" t="s">
        <v>1322</v>
      </c>
      <c r="C19" s="328" t="s">
        <v>1323</v>
      </c>
      <c r="D19" s="328" t="s">
        <v>1324</v>
      </c>
      <c r="E19" s="525" t="s">
        <v>61</v>
      </c>
      <c r="F19" s="475">
        <f>IF(E19='Priority Ratings'!$C$21,'Priority Ratings'!$B$21,IF(E19='Priority Ratings'!$C$22,'Priority Ratings'!$B$22,IF(E19='Priority Ratings'!$C$23,'Priority Ratings'!$B$23,IF(E19='Priority Ratings'!$C$24,'Priority Ratings'!$B$24,IF(E19='Priority Ratings'!$C$25,'Priority Ratings'!$B$25,IF(E19='Priority Ratings'!$C$26,'Priority Ratings'!$B$26,IF(E19='Priority Ratings'!$C$27,'Priority Ratings'!$B$27,"No Rating")))))))</f>
        <v>5</v>
      </c>
      <c r="G19" s="465">
        <f t="shared" si="2"/>
        <v>3.5714285714285712E-2</v>
      </c>
      <c r="H19" s="636" t="s">
        <v>56</v>
      </c>
      <c r="I19" s="572">
        <v>0</v>
      </c>
      <c r="J19" s="381"/>
      <c r="K19" s="381"/>
      <c r="L19" s="524">
        <f t="shared" si="1"/>
        <v>0</v>
      </c>
    </row>
    <row r="20" spans="1:12" ht="37.5" x14ac:dyDescent="0.25">
      <c r="A20" s="758"/>
      <c r="B20" s="328" t="s">
        <v>1325</v>
      </c>
      <c r="C20" s="328" t="s">
        <v>1326</v>
      </c>
      <c r="D20" s="328" t="s">
        <v>1327</v>
      </c>
      <c r="E20" s="525" t="s">
        <v>61</v>
      </c>
      <c r="F20" s="475">
        <f>IF(E20='Priority Ratings'!$C$21,'Priority Ratings'!$B$21,IF(E20='Priority Ratings'!$C$22,'Priority Ratings'!$B$22,IF(E20='Priority Ratings'!$C$23,'Priority Ratings'!$B$23,IF(E20='Priority Ratings'!$C$24,'Priority Ratings'!$B$24,IF(E20='Priority Ratings'!$C$25,'Priority Ratings'!$B$25,IF(E20='Priority Ratings'!$C$26,'Priority Ratings'!$B$26,IF(E20='Priority Ratings'!$C$27,'Priority Ratings'!$B$27,"No Rating")))))))</f>
        <v>5</v>
      </c>
      <c r="G20" s="465">
        <f t="shared" si="2"/>
        <v>3.5714285714285712E-2</v>
      </c>
      <c r="H20" s="636" t="s">
        <v>56</v>
      </c>
      <c r="I20" s="572">
        <v>0</v>
      </c>
      <c r="J20" s="381"/>
      <c r="K20" s="381"/>
      <c r="L20" s="524">
        <f t="shared" si="1"/>
        <v>0</v>
      </c>
    </row>
    <row r="21" spans="1:12" ht="37.5" x14ac:dyDescent="0.25">
      <c r="A21" s="758"/>
      <c r="B21" s="328" t="s">
        <v>1328</v>
      </c>
      <c r="C21" s="328" t="s">
        <v>1329</v>
      </c>
      <c r="D21" s="328" t="s">
        <v>1330</v>
      </c>
      <c r="E21" s="525" t="s">
        <v>61</v>
      </c>
      <c r="F21" s="475">
        <f>IF(E21='Priority Ratings'!$C$21,'Priority Ratings'!$B$21,IF(E21='Priority Ratings'!$C$22,'Priority Ratings'!$B$22,IF(E21='Priority Ratings'!$C$23,'Priority Ratings'!$B$23,IF(E21='Priority Ratings'!$C$24,'Priority Ratings'!$B$24,IF(E21='Priority Ratings'!$C$25,'Priority Ratings'!$B$25,IF(E21='Priority Ratings'!$C$26,'Priority Ratings'!$B$26,IF(E21='Priority Ratings'!$C$27,'Priority Ratings'!$B$27,"No Rating")))))))</f>
        <v>5</v>
      </c>
      <c r="G21" s="465">
        <f t="shared" si="2"/>
        <v>3.5714285714285712E-2</v>
      </c>
      <c r="H21" s="636" t="s">
        <v>56</v>
      </c>
      <c r="I21" s="572">
        <v>0</v>
      </c>
      <c r="J21" s="381"/>
      <c r="K21" s="381"/>
      <c r="L21" s="524">
        <f t="shared" si="1"/>
        <v>0</v>
      </c>
    </row>
    <row r="22" spans="1:12" ht="37.5" x14ac:dyDescent="0.25">
      <c r="A22" s="758"/>
      <c r="B22" s="328" t="s">
        <v>1331</v>
      </c>
      <c r="C22" s="328" t="s">
        <v>1332</v>
      </c>
      <c r="D22" s="328" t="s">
        <v>1333</v>
      </c>
      <c r="E22" s="525" t="s">
        <v>61</v>
      </c>
      <c r="F22" s="475">
        <f>IF(E22='Priority Ratings'!$C$21,'Priority Ratings'!$B$21,IF(E22='Priority Ratings'!$C$22,'Priority Ratings'!$B$22,IF(E22='Priority Ratings'!$C$23,'Priority Ratings'!$B$23,IF(E22='Priority Ratings'!$C$24,'Priority Ratings'!$B$24,IF(E22='Priority Ratings'!$C$25,'Priority Ratings'!$B$25,IF(E22='Priority Ratings'!$C$26,'Priority Ratings'!$B$26,IF(E22='Priority Ratings'!$C$27,'Priority Ratings'!$B$27,"No Rating")))))))</f>
        <v>5</v>
      </c>
      <c r="G22" s="465">
        <f t="shared" si="2"/>
        <v>3.5714285714285712E-2</v>
      </c>
      <c r="H22" s="636" t="s">
        <v>56</v>
      </c>
      <c r="I22" s="572">
        <v>0</v>
      </c>
      <c r="J22" s="381"/>
      <c r="K22" s="381"/>
      <c r="L22" s="524">
        <f t="shared" si="1"/>
        <v>0</v>
      </c>
    </row>
    <row r="23" spans="1:12" ht="37.5" x14ac:dyDescent="0.25">
      <c r="A23" s="752"/>
      <c r="B23" s="328" t="s">
        <v>1334</v>
      </c>
      <c r="C23" s="328" t="s">
        <v>1335</v>
      </c>
      <c r="D23" s="328" t="s">
        <v>1336</v>
      </c>
      <c r="E23" s="525" t="s">
        <v>61</v>
      </c>
      <c r="F23" s="475">
        <f>IF(E23='Priority Ratings'!$C$21,'Priority Ratings'!$B$21,IF(E23='Priority Ratings'!$C$22,'Priority Ratings'!$B$22,IF(E23='Priority Ratings'!$C$23,'Priority Ratings'!$B$23,IF(E23='Priority Ratings'!$C$24,'Priority Ratings'!$B$24,IF(E23='Priority Ratings'!$C$25,'Priority Ratings'!$B$25,IF(E23='Priority Ratings'!$C$26,'Priority Ratings'!$B$26,IF(E23='Priority Ratings'!$C$27,'Priority Ratings'!$B$27,"No Rating")))))))</f>
        <v>5</v>
      </c>
      <c r="G23" s="465">
        <f t="shared" si="2"/>
        <v>3.5714285714285712E-2</v>
      </c>
      <c r="H23" s="636" t="s">
        <v>56</v>
      </c>
      <c r="I23" s="572">
        <v>0</v>
      </c>
      <c r="J23" s="381"/>
      <c r="K23" s="381"/>
      <c r="L23" s="524">
        <f t="shared" si="1"/>
        <v>0</v>
      </c>
    </row>
    <row r="24" spans="1:12" ht="37.5" x14ac:dyDescent="0.25">
      <c r="A24" s="752"/>
      <c r="B24" s="328" t="s">
        <v>1337</v>
      </c>
      <c r="C24" s="328" t="s">
        <v>1338</v>
      </c>
      <c r="D24" s="328" t="s">
        <v>1339</v>
      </c>
      <c r="E24" s="525" t="s">
        <v>61</v>
      </c>
      <c r="F24" s="475">
        <f>IF(E24='Priority Ratings'!$C$21,'Priority Ratings'!$B$21,IF(E24='Priority Ratings'!$C$22,'Priority Ratings'!$B$22,IF(E24='Priority Ratings'!$C$23,'Priority Ratings'!$B$23,IF(E24='Priority Ratings'!$C$24,'Priority Ratings'!$B$24,IF(E24='Priority Ratings'!$C$25,'Priority Ratings'!$B$25,IF(E24='Priority Ratings'!$C$26,'Priority Ratings'!$B$26,IF(E24='Priority Ratings'!$C$27,'Priority Ratings'!$B$27,"No Rating")))))))</f>
        <v>5</v>
      </c>
      <c r="G24" s="465">
        <f t="shared" si="2"/>
        <v>3.5714285714285712E-2</v>
      </c>
      <c r="H24" s="636" t="s">
        <v>56</v>
      </c>
      <c r="I24" s="572">
        <v>0</v>
      </c>
      <c r="J24" s="381"/>
      <c r="K24" s="381"/>
      <c r="L24" s="524">
        <f t="shared" si="1"/>
        <v>0</v>
      </c>
    </row>
    <row r="25" spans="1:12" ht="37.5" x14ac:dyDescent="0.25">
      <c r="A25" s="752"/>
      <c r="B25" s="328" t="s">
        <v>1340</v>
      </c>
      <c r="C25" s="328" t="s">
        <v>1341</v>
      </c>
      <c r="D25" s="328" t="s">
        <v>1342</v>
      </c>
      <c r="E25" s="525" t="s">
        <v>61</v>
      </c>
      <c r="F25" s="475">
        <f>IF(E25='Priority Ratings'!$C$21,'Priority Ratings'!$B$21,IF(E25='Priority Ratings'!$C$22,'Priority Ratings'!$B$22,IF(E25='Priority Ratings'!$C$23,'Priority Ratings'!$B$23,IF(E25='Priority Ratings'!$C$24,'Priority Ratings'!$B$24,IF(E25='Priority Ratings'!$C$25,'Priority Ratings'!$B$25,IF(E25='Priority Ratings'!$C$26,'Priority Ratings'!$B$26,IF(E25='Priority Ratings'!$C$27,'Priority Ratings'!$B$27,"No Rating")))))))</f>
        <v>5</v>
      </c>
      <c r="G25" s="465">
        <f t="shared" si="2"/>
        <v>3.5714285714285712E-2</v>
      </c>
      <c r="H25" s="636" t="s">
        <v>56</v>
      </c>
      <c r="I25" s="572">
        <v>0</v>
      </c>
      <c r="J25" s="381"/>
      <c r="K25" s="381"/>
      <c r="L25" s="524">
        <f t="shared" si="1"/>
        <v>0</v>
      </c>
    </row>
    <row r="26" spans="1:12" ht="37.5" x14ac:dyDescent="0.25">
      <c r="A26" s="752"/>
      <c r="B26" s="328" t="s">
        <v>1343</v>
      </c>
      <c r="C26" s="328" t="s">
        <v>1344</v>
      </c>
      <c r="D26" s="328" t="s">
        <v>1345</v>
      </c>
      <c r="E26" s="525" t="s">
        <v>61</v>
      </c>
      <c r="F26" s="475">
        <f>IF(E26='Priority Ratings'!$C$21,'Priority Ratings'!$B$21,IF(E26='Priority Ratings'!$C$22,'Priority Ratings'!$B$22,IF(E26='Priority Ratings'!$C$23,'Priority Ratings'!$B$23,IF(E26='Priority Ratings'!$C$24,'Priority Ratings'!$B$24,IF(E26='Priority Ratings'!$C$25,'Priority Ratings'!$B$25,IF(E26='Priority Ratings'!$C$26,'Priority Ratings'!$B$26,IF(E26='Priority Ratings'!$C$27,'Priority Ratings'!$B$27,"No Rating")))))))</f>
        <v>5</v>
      </c>
      <c r="G26" s="465">
        <f t="shared" si="2"/>
        <v>3.5714285714285712E-2</v>
      </c>
      <c r="H26" s="636" t="s">
        <v>56</v>
      </c>
      <c r="I26" s="572">
        <v>0</v>
      </c>
      <c r="J26" s="381"/>
      <c r="K26" s="381"/>
      <c r="L26" s="524">
        <f t="shared" si="1"/>
        <v>0</v>
      </c>
    </row>
    <row r="27" spans="1:12" ht="37.5" x14ac:dyDescent="0.25">
      <c r="A27" s="752"/>
      <c r="B27" s="328" t="s">
        <v>1346</v>
      </c>
      <c r="C27" s="328" t="s">
        <v>1347</v>
      </c>
      <c r="D27" s="328" t="s">
        <v>1348</v>
      </c>
      <c r="E27" s="525" t="s">
        <v>61</v>
      </c>
      <c r="F27" s="475">
        <f>IF(E27='Priority Ratings'!$C$21,'Priority Ratings'!$B$21,IF(E27='Priority Ratings'!$C$22,'Priority Ratings'!$B$22,IF(E27='Priority Ratings'!$C$23,'Priority Ratings'!$B$23,IF(E27='Priority Ratings'!$C$24,'Priority Ratings'!$B$24,IF(E27='Priority Ratings'!$C$25,'Priority Ratings'!$B$25,IF(E27='Priority Ratings'!$C$26,'Priority Ratings'!$B$26,IF(E27='Priority Ratings'!$C$27,'Priority Ratings'!$B$27,"No Rating")))))))</f>
        <v>5</v>
      </c>
      <c r="G27" s="465">
        <f t="shared" si="2"/>
        <v>3.5714285714285712E-2</v>
      </c>
      <c r="H27" s="636" t="s">
        <v>56</v>
      </c>
      <c r="I27" s="572">
        <v>0</v>
      </c>
      <c r="J27" s="381"/>
      <c r="K27" s="381"/>
      <c r="L27" s="524">
        <f t="shared" si="1"/>
        <v>0</v>
      </c>
    </row>
    <row r="28" spans="1:12" ht="37.5" x14ac:dyDescent="0.25">
      <c r="A28" s="752"/>
      <c r="B28" s="328" t="s">
        <v>1349</v>
      </c>
      <c r="C28" s="328" t="s">
        <v>1350</v>
      </c>
      <c r="D28" s="328" t="s">
        <v>1351</v>
      </c>
      <c r="E28" s="525" t="s">
        <v>61</v>
      </c>
      <c r="F28" s="475">
        <f>IF(E28='Priority Ratings'!$C$21,'Priority Ratings'!$B$21,IF(E28='Priority Ratings'!$C$22,'Priority Ratings'!$B$22,IF(E28='Priority Ratings'!$C$23,'Priority Ratings'!$B$23,IF(E28='Priority Ratings'!$C$24,'Priority Ratings'!$B$24,IF(E28='Priority Ratings'!$C$25,'Priority Ratings'!$B$25,IF(E28='Priority Ratings'!$C$26,'Priority Ratings'!$B$26,IF(E28='Priority Ratings'!$C$27,'Priority Ratings'!$B$27,"No Rating")))))))</f>
        <v>5</v>
      </c>
      <c r="G28" s="465">
        <f t="shared" si="2"/>
        <v>3.5714285714285712E-2</v>
      </c>
      <c r="H28" s="636" t="s">
        <v>56</v>
      </c>
      <c r="I28" s="572">
        <v>0</v>
      </c>
      <c r="J28" s="381"/>
      <c r="K28" s="381"/>
      <c r="L28" s="524">
        <f t="shared" si="1"/>
        <v>0</v>
      </c>
    </row>
    <row r="29" spans="1:12" ht="37.5" x14ac:dyDescent="0.25">
      <c r="A29" s="752"/>
      <c r="B29" s="328" t="s">
        <v>1352</v>
      </c>
      <c r="C29" s="328" t="s">
        <v>1353</v>
      </c>
      <c r="D29" s="328" t="s">
        <v>1354</v>
      </c>
      <c r="E29" s="525" t="s">
        <v>61</v>
      </c>
      <c r="F29" s="475">
        <f>IF(E29='Priority Ratings'!$C$21,'Priority Ratings'!$B$21,IF(E29='Priority Ratings'!$C$22,'Priority Ratings'!$B$22,IF(E29='Priority Ratings'!$C$23,'Priority Ratings'!$B$23,IF(E29='Priority Ratings'!$C$24,'Priority Ratings'!$B$24,IF(E29='Priority Ratings'!$C$25,'Priority Ratings'!$B$25,IF(E29='Priority Ratings'!$C$26,'Priority Ratings'!$B$26,IF(E29='Priority Ratings'!$C$27,'Priority Ratings'!$B$27,"No Rating")))))))</f>
        <v>5</v>
      </c>
      <c r="G29" s="465">
        <f t="shared" si="2"/>
        <v>3.5714285714285712E-2</v>
      </c>
      <c r="H29" s="636" t="s">
        <v>56</v>
      </c>
      <c r="I29" s="572">
        <v>0</v>
      </c>
      <c r="J29" s="381"/>
      <c r="K29" s="381"/>
      <c r="L29" s="524">
        <f t="shared" si="1"/>
        <v>0</v>
      </c>
    </row>
    <row r="30" spans="1:12" ht="37.5" x14ac:dyDescent="0.25">
      <c r="A30" s="752"/>
      <c r="B30" s="328" t="s">
        <v>1355</v>
      </c>
      <c r="C30" s="328" t="s">
        <v>1356</v>
      </c>
      <c r="D30" s="328" t="s">
        <v>1357</v>
      </c>
      <c r="E30" s="525" t="s">
        <v>61</v>
      </c>
      <c r="F30" s="475">
        <f>IF(E30='Priority Ratings'!$C$21,'Priority Ratings'!$B$21,IF(E30='Priority Ratings'!$C$22,'Priority Ratings'!$B$22,IF(E30='Priority Ratings'!$C$23,'Priority Ratings'!$B$23,IF(E30='Priority Ratings'!$C$24,'Priority Ratings'!$B$24,IF(E30='Priority Ratings'!$C$25,'Priority Ratings'!$B$25,IF(E30='Priority Ratings'!$C$26,'Priority Ratings'!$B$26,IF(E30='Priority Ratings'!$C$27,'Priority Ratings'!$B$27,"No Rating")))))))</f>
        <v>5</v>
      </c>
      <c r="G30" s="465">
        <f t="shared" si="2"/>
        <v>3.5714285714285712E-2</v>
      </c>
      <c r="H30" s="636" t="s">
        <v>56</v>
      </c>
      <c r="I30" s="572">
        <v>0</v>
      </c>
      <c r="J30" s="381"/>
      <c r="K30" s="381"/>
      <c r="L30" s="524">
        <f t="shared" si="1"/>
        <v>0</v>
      </c>
    </row>
    <row r="31" spans="1:12" ht="38" thickBot="1" x14ac:dyDescent="0.3">
      <c r="A31" s="753"/>
      <c r="B31" s="329" t="s">
        <v>1358</v>
      </c>
      <c r="C31" s="329" t="s">
        <v>1359</v>
      </c>
      <c r="D31" s="329" t="s">
        <v>1360</v>
      </c>
      <c r="E31" s="545" t="s">
        <v>61</v>
      </c>
      <c r="F31" s="500">
        <f>IF(E31='Priority Ratings'!$C$21,'Priority Ratings'!$B$21,IF(E31='Priority Ratings'!$C$22,'Priority Ratings'!$B$22,IF(E31='Priority Ratings'!$C$23,'Priority Ratings'!$B$23,IF(E31='Priority Ratings'!$C$24,'Priority Ratings'!$B$24,IF(E31='Priority Ratings'!$C$25,'Priority Ratings'!$B$25,IF(E31='Priority Ratings'!$C$26,'Priority Ratings'!$B$26,IF(E31='Priority Ratings'!$C$27,'Priority Ratings'!$B$27,"No Rating")))))))</f>
        <v>5</v>
      </c>
      <c r="G31" s="501">
        <f t="shared" si="2"/>
        <v>3.5714285714285712E-2</v>
      </c>
      <c r="H31" s="637" t="s">
        <v>56</v>
      </c>
      <c r="I31" s="573">
        <v>0</v>
      </c>
      <c r="J31" s="512"/>
      <c r="K31" s="512"/>
      <c r="L31" s="536">
        <f t="shared" si="1"/>
        <v>0</v>
      </c>
    </row>
    <row r="32" spans="1:12" ht="14.5" thickBot="1" x14ac:dyDescent="0.35">
      <c r="D32" s="321"/>
      <c r="F32" s="504">
        <f>SUM(F4:F31)</f>
        <v>140</v>
      </c>
      <c r="G32" s="478">
        <f>SUM(G4:G31)</f>
        <v>0.99999999999999967</v>
      </c>
      <c r="K32" s="522" t="s">
        <v>21</v>
      </c>
      <c r="L32" s="547">
        <f>SUM(L4:L31)</f>
        <v>0</v>
      </c>
    </row>
    <row r="33" spans="4:4" x14ac:dyDescent="0.25">
      <c r="D33" s="321"/>
    </row>
    <row r="34" spans="4:4" x14ac:dyDescent="0.25">
      <c r="D34" s="321"/>
    </row>
    <row r="35" spans="4:4" x14ac:dyDescent="0.25">
      <c r="D35" s="321"/>
    </row>
    <row r="36" spans="4:4" x14ac:dyDescent="0.25">
      <c r="D36" s="321"/>
    </row>
    <row r="37" spans="4:4" x14ac:dyDescent="0.25">
      <c r="D37" s="321"/>
    </row>
    <row r="38" spans="4:4" x14ac:dyDescent="0.25">
      <c r="D38" s="321"/>
    </row>
    <row r="39" spans="4:4" x14ac:dyDescent="0.25">
      <c r="D39" s="321"/>
    </row>
    <row r="40" spans="4:4" x14ac:dyDescent="0.25">
      <c r="D40" s="321"/>
    </row>
    <row r="41" spans="4:4" x14ac:dyDescent="0.25">
      <c r="D41" s="321"/>
    </row>
    <row r="42" spans="4:4" x14ac:dyDescent="0.25">
      <c r="D42" s="321"/>
    </row>
    <row r="43" spans="4:4" x14ac:dyDescent="0.25">
      <c r="D43" s="321"/>
    </row>
    <row r="44" spans="4:4" x14ac:dyDescent="0.25">
      <c r="D44" s="321"/>
    </row>
    <row r="45" spans="4:4" x14ac:dyDescent="0.25">
      <c r="D45" s="321"/>
    </row>
    <row r="46" spans="4:4" x14ac:dyDescent="0.25">
      <c r="D46" s="321"/>
    </row>
    <row r="47" spans="4:4" x14ac:dyDescent="0.25">
      <c r="D47" s="321"/>
    </row>
    <row r="48" spans="4:4" x14ac:dyDescent="0.25">
      <c r="D48" s="321"/>
    </row>
    <row r="49" spans="4:4" x14ac:dyDescent="0.25">
      <c r="D49" s="321"/>
    </row>
    <row r="50" spans="4:4" x14ac:dyDescent="0.25">
      <c r="D50" s="321"/>
    </row>
    <row r="51" spans="4:4" x14ac:dyDescent="0.25">
      <c r="D51" s="321"/>
    </row>
    <row r="52" spans="4:4" x14ac:dyDescent="0.25">
      <c r="D52" s="321"/>
    </row>
    <row r="53" spans="4:4" x14ac:dyDescent="0.25">
      <c r="D53" s="321"/>
    </row>
    <row r="54" spans="4:4" x14ac:dyDescent="0.25">
      <c r="D54" s="321"/>
    </row>
    <row r="55" spans="4:4" x14ac:dyDescent="0.25">
      <c r="D55" s="321"/>
    </row>
    <row r="56" spans="4:4" x14ac:dyDescent="0.25">
      <c r="D56" s="321"/>
    </row>
    <row r="57" spans="4:4" x14ac:dyDescent="0.25">
      <c r="D57" s="321"/>
    </row>
    <row r="58" spans="4:4" x14ac:dyDescent="0.25">
      <c r="D58" s="321"/>
    </row>
    <row r="59" spans="4:4" x14ac:dyDescent="0.25">
      <c r="D59" s="321"/>
    </row>
    <row r="60" spans="4:4" x14ac:dyDescent="0.25">
      <c r="D60" s="321"/>
    </row>
    <row r="61" spans="4:4" x14ac:dyDescent="0.25">
      <c r="D61" s="321"/>
    </row>
    <row r="62" spans="4:4" x14ac:dyDescent="0.25">
      <c r="D62" s="321"/>
    </row>
    <row r="63" spans="4:4" x14ac:dyDescent="0.25">
      <c r="D63" s="321"/>
    </row>
    <row r="64" spans="4:4" x14ac:dyDescent="0.25">
      <c r="D64" s="321"/>
    </row>
    <row r="65" spans="4:4" x14ac:dyDescent="0.25">
      <c r="D65" s="321"/>
    </row>
    <row r="66" spans="4:4" x14ac:dyDescent="0.25">
      <c r="D66" s="321"/>
    </row>
    <row r="67" spans="4:4" x14ac:dyDescent="0.25">
      <c r="D67" s="321"/>
    </row>
    <row r="68" spans="4:4" x14ac:dyDescent="0.25">
      <c r="D68" s="321"/>
    </row>
    <row r="69" spans="4:4" x14ac:dyDescent="0.25">
      <c r="D69" s="321"/>
    </row>
    <row r="70" spans="4:4" x14ac:dyDescent="0.25">
      <c r="D70" s="321"/>
    </row>
  </sheetData>
  <mergeCells count="3">
    <mergeCell ref="A4:A31"/>
    <mergeCell ref="E2:H2"/>
    <mergeCell ref="I2:K2"/>
  </mergeCells>
  <conditionalFormatting sqref="D3">
    <cfRule type="containsText" dxfId="111" priority="22" operator="containsText" text="6">
      <formula>NOT(ISERROR(SEARCH("6",D3)))</formula>
    </cfRule>
    <cfRule type="containsText" dxfId="110" priority="23" operator="containsText" text="5">
      <formula>NOT(ISERROR(SEARCH("5",D3)))</formula>
    </cfRule>
    <cfRule type="containsText" dxfId="109" priority="24" operator="containsText" text="4">
      <formula>NOT(ISERROR(SEARCH("4",D3)))</formula>
    </cfRule>
    <cfRule type="containsText" dxfId="108" priority="25" operator="containsText" text="3">
      <formula>NOT(ISERROR(SEARCH("3",D3)))</formula>
    </cfRule>
    <cfRule type="containsText" dxfId="107" priority="26" operator="containsText" text="2">
      <formula>NOT(ISERROR(SEARCH("2",D3)))</formula>
    </cfRule>
    <cfRule type="containsText" dxfId="106" priority="27" operator="containsText" text="1">
      <formula>NOT(ISERROR(SEARCH("1",D3)))</formula>
    </cfRule>
    <cfRule type="containsText" dxfId="105" priority="28" operator="containsText" text="0">
      <formula>NOT(ISERROR(SEARCH("0",D3)))</formula>
    </cfRule>
  </conditionalFormatting>
  <dataValidations count="1">
    <dataValidation allowBlank="1" showInputMessage="1" showErrorMessage="1" promptTitle="Supplier Evidence" prompt="If the answer is fully comply or partially comply , then provide the actual document name(section, paragraph, page) /evidence and hyperlink to this column as proof" sqref="J4:J9" xr:uid="{00000000-0002-0000-2B00-000000000000}"/>
  </dataValidations>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beginsWith" priority="1" operator="beginsWith" text="6" id="{A8858746-E9D4-4D33-A8F5-096ADE4BDACD}">
            <xm:f>LEFT('Manage system access '!I4,LEN("6"))="6"</xm:f>
            <x14:dxf>
              <fill>
                <patternFill>
                  <bgColor rgb="FFFFCCCC"/>
                </patternFill>
              </fill>
            </x14:dxf>
          </x14:cfRule>
          <x14:cfRule type="beginsWith" priority="2" operator="beginsWith" text="5" id="{7985C24B-4364-4934-BBF6-B37331308220}">
            <xm:f>LEFT('Manage system access '!I4,LEN("5"))="5"</xm:f>
            <x14:dxf>
              <fill>
                <patternFill>
                  <bgColor rgb="FFFFFFCC"/>
                </patternFill>
              </fill>
            </x14:dxf>
          </x14:cfRule>
          <x14:cfRule type="beginsWith" priority="3" operator="beginsWith" text="4" id="{E9A6D5CF-A584-4DCF-BEE4-455868816B91}">
            <xm:f>LEFT('Manage system access '!I4,LEN("4"))="4"</xm:f>
            <x14:dxf>
              <fill>
                <patternFill>
                  <bgColor rgb="FFFFFFCC"/>
                </patternFill>
              </fill>
            </x14:dxf>
          </x14:cfRule>
          <x14:cfRule type="beginsWith" priority="4" operator="beginsWith" text="3" id="{5AB63593-0762-47A6-96B4-7EA0E61E5F11}">
            <xm:f>LEFT('Manage system access '!I4,LEN("3"))="3"</xm:f>
            <x14:dxf>
              <fill>
                <patternFill>
                  <bgColor rgb="FFFFFFCC"/>
                </patternFill>
              </fill>
            </x14:dxf>
          </x14:cfRule>
          <x14:cfRule type="beginsWith" priority="5" operator="beginsWith" text="2" id="{21BB658A-35DF-4177-A644-885C5603EF91}">
            <xm:f>LEFT('Manage system access '!I4,LEN("2"))="2"</xm:f>
            <x14:dxf>
              <fill>
                <patternFill>
                  <fgColor theme="0"/>
                  <bgColor rgb="FFCCFFCC"/>
                </patternFill>
              </fill>
            </x14:dxf>
          </x14:cfRule>
          <x14:cfRule type="beginsWith" priority="6" operator="beginsWith" text="1" id="{834842E4-1E46-424D-B7D5-BBC72B6C68D4}">
            <xm:f>LEFT('Manage system access '!I4,LEN("1"))="1"</xm:f>
            <x14:dxf>
              <fill>
                <patternFill>
                  <bgColor rgb="FFCCFFCC"/>
                </patternFill>
              </fill>
            </x14:dxf>
          </x14:cfRule>
          <x14:cfRule type="beginsWith" priority="7" operator="beginsWith" text="0" id="{99D1433E-9A68-44BE-8EBA-F5AD01D9F995}">
            <xm:f>LEFT('Manage system access '!I4,LEN("0"))="0"</xm:f>
            <x14:dxf>
              <fill>
                <patternFill>
                  <bgColor rgb="FFCCFFCC"/>
                </patternFill>
              </fill>
            </x14:dxf>
          </x14:cfRule>
          <xm:sqref>L4:L31 E4:H31</xm:sqref>
        </x14:conditionalFormatting>
      </x14:conditionalFormattings>
    </ext>
    <ext xmlns:x14="http://schemas.microsoft.com/office/spreadsheetml/2009/9/main" uri="{CCE6A557-97BC-4b89-ADB6-D9C93CAAB3DF}">
      <x14:dataValidations xmlns:xm="http://schemas.microsoft.com/office/excel/2006/main" count="2">
        <x14:dataValidation type="list" showInputMessage="1" showErrorMessage="1" promptTitle="Supplier" prompt="Please make a selection from the list" xr:uid="{00000000-0002-0000-2B00-000001000000}">
          <x14:formula1>
            <xm:f>'Priority Ratings'!$I$21:$I$23</xm:f>
          </x14:formula1>
          <xm:sqref>I4:I31</xm:sqref>
        </x14:dataValidation>
        <x14:dataValidation type="list" allowBlank="1" showInputMessage="1" showErrorMessage="1" xr:uid="{00000000-0002-0000-2B00-000002000000}">
          <x14:formula1>
            <xm:f>'Priority Ratings'!$C$21:$C$27</xm:f>
          </x14:formula1>
          <xm:sqref>E4:E31</xm:sqref>
        </x14:dataValidation>
      </x14:dataValidations>
    </ext>
  </extLst>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dimension ref="A1:L43"/>
  <sheetViews>
    <sheetView topLeftCell="E1" workbookViewId="0">
      <selection activeCell="M4" sqref="M4"/>
    </sheetView>
  </sheetViews>
  <sheetFormatPr defaultColWidth="9.1796875" defaultRowHeight="14" x14ac:dyDescent="0.3"/>
  <cols>
    <col min="1" max="1" width="9.81640625" style="299" customWidth="1"/>
    <col min="2" max="2" width="13.453125" style="299" customWidth="1"/>
    <col min="3" max="3" width="37.81640625" style="299" customWidth="1"/>
    <col min="4" max="4" width="55.453125" style="302" customWidth="1"/>
    <col min="5" max="5" width="17.453125" style="321" customWidth="1"/>
    <col min="6" max="6" width="11.26953125" style="321" customWidth="1"/>
    <col min="7" max="7" width="14.26953125" style="321" customWidth="1"/>
    <col min="8" max="8" width="38.54296875" style="321" customWidth="1"/>
    <col min="9" max="9" width="17" style="321" customWidth="1"/>
    <col min="10" max="10" width="25.453125" style="321" customWidth="1"/>
    <col min="11" max="11" width="17.54296875" style="321" customWidth="1"/>
    <col min="12" max="12" width="19.54296875" style="321" customWidth="1"/>
    <col min="13" max="16384" width="9.1796875" style="299"/>
  </cols>
  <sheetData>
    <row r="1" spans="1:12" ht="20.5" thickBot="1" x14ac:dyDescent="0.35">
      <c r="A1" s="298" t="s">
        <v>1361</v>
      </c>
      <c r="E1" s="336"/>
      <c r="F1" s="336"/>
      <c r="G1" s="336"/>
      <c r="H1" s="336"/>
      <c r="I1" s="336"/>
      <c r="J1" s="336"/>
      <c r="K1" s="336"/>
      <c r="L1" s="336"/>
    </row>
    <row r="2" spans="1:12" ht="20.5" thickBot="1" x14ac:dyDescent="0.35">
      <c r="A2" s="298"/>
      <c r="E2" s="739" t="s">
        <v>1693</v>
      </c>
      <c r="F2" s="740"/>
      <c r="G2" s="740"/>
      <c r="H2" s="741"/>
      <c r="I2" s="742" t="s">
        <v>1692</v>
      </c>
      <c r="J2" s="743"/>
      <c r="K2" s="744"/>
      <c r="L2" s="336"/>
    </row>
    <row r="3" spans="1:12" ht="75" customHeight="1" thickBot="1" x14ac:dyDescent="0.3">
      <c r="A3" s="404" t="s">
        <v>308</v>
      </c>
      <c r="B3" s="304" t="s">
        <v>309</v>
      </c>
      <c r="C3" s="305" t="s">
        <v>310</v>
      </c>
      <c r="D3" s="307" t="s">
        <v>312</v>
      </c>
      <c r="E3" s="610" t="s">
        <v>42</v>
      </c>
      <c r="F3" s="532" t="s">
        <v>43</v>
      </c>
      <c r="G3" s="532" t="s">
        <v>44</v>
      </c>
      <c r="H3" s="532" t="s">
        <v>45</v>
      </c>
      <c r="I3" s="308" t="s">
        <v>1688</v>
      </c>
      <c r="J3" s="308" t="s">
        <v>1695</v>
      </c>
      <c r="K3" s="308" t="s">
        <v>587</v>
      </c>
      <c r="L3" s="533" t="s">
        <v>47</v>
      </c>
    </row>
    <row r="4" spans="1:12" ht="152.25" customHeight="1" thickBot="1" x14ac:dyDescent="0.3">
      <c r="A4" s="330" t="s">
        <v>1361</v>
      </c>
      <c r="B4" s="405" t="s">
        <v>1362</v>
      </c>
      <c r="C4" s="406" t="s">
        <v>242</v>
      </c>
      <c r="D4" s="406" t="s">
        <v>1363</v>
      </c>
      <c r="E4" s="606" t="s">
        <v>61</v>
      </c>
      <c r="F4" s="607">
        <f>IF(E4='Priority Ratings'!$C$21,'Priority Ratings'!$B$21,IF(E4='Priority Ratings'!$C$22,'Priority Ratings'!$B$22,IF(E4='Priority Ratings'!$C$23,'Priority Ratings'!$B$23,IF(E4='Priority Ratings'!$C$24,'Priority Ratings'!$B$24,IF(E4='Priority Ratings'!$C$25,'Priority Ratings'!$B$25,IF(E4='Priority Ratings'!$C$26,'Priority Ratings'!$B$26,IF(E4='Priority Ratings'!$C$27,'Priority Ratings'!$B$27,"No Rating")))))))</f>
        <v>5</v>
      </c>
      <c r="G4" s="627">
        <f>F4/F$5</f>
        <v>1</v>
      </c>
      <c r="H4" s="643" t="s">
        <v>64</v>
      </c>
      <c r="I4" s="628">
        <v>0</v>
      </c>
      <c r="J4" s="629"/>
      <c r="K4" s="630"/>
      <c r="L4" s="642">
        <f>I4*G4</f>
        <v>0</v>
      </c>
    </row>
    <row r="5" spans="1:12" ht="14.5" thickBot="1" x14ac:dyDescent="0.3">
      <c r="D5" s="321"/>
      <c r="F5" s="594">
        <f>SUM(F4:F4)</f>
        <v>5</v>
      </c>
      <c r="G5" s="595">
        <f>SUM(G4:G4)</f>
        <v>1</v>
      </c>
      <c r="K5" s="504" t="s">
        <v>21</v>
      </c>
      <c r="L5" s="551">
        <f>SUM(L4:L4)</f>
        <v>0</v>
      </c>
    </row>
    <row r="6" spans="1:12" x14ac:dyDescent="0.25">
      <c r="D6" s="321"/>
    </row>
    <row r="7" spans="1:12" x14ac:dyDescent="0.25">
      <c r="D7" s="321"/>
    </row>
    <row r="8" spans="1:12" x14ac:dyDescent="0.25">
      <c r="D8" s="321"/>
    </row>
    <row r="9" spans="1:12" x14ac:dyDescent="0.25">
      <c r="D9" s="321"/>
    </row>
    <row r="10" spans="1:12" x14ac:dyDescent="0.25">
      <c r="D10" s="321"/>
    </row>
    <row r="11" spans="1:12" x14ac:dyDescent="0.25">
      <c r="D11" s="321"/>
    </row>
    <row r="12" spans="1:12" x14ac:dyDescent="0.25">
      <c r="D12" s="321"/>
    </row>
    <row r="13" spans="1:12" x14ac:dyDescent="0.25">
      <c r="D13" s="321"/>
    </row>
    <row r="14" spans="1:12" x14ac:dyDescent="0.25">
      <c r="D14" s="321"/>
    </row>
    <row r="15" spans="1:12" x14ac:dyDescent="0.25">
      <c r="D15" s="321"/>
    </row>
    <row r="16" spans="1:12" x14ac:dyDescent="0.25">
      <c r="D16" s="321"/>
    </row>
    <row r="17" spans="4:4" x14ac:dyDescent="0.25">
      <c r="D17" s="321"/>
    </row>
    <row r="18" spans="4:4" x14ac:dyDescent="0.25">
      <c r="D18" s="321"/>
    </row>
    <row r="19" spans="4:4" x14ac:dyDescent="0.25">
      <c r="D19" s="321"/>
    </row>
    <row r="20" spans="4:4" x14ac:dyDescent="0.25">
      <c r="D20" s="321"/>
    </row>
    <row r="21" spans="4:4" x14ac:dyDescent="0.25">
      <c r="D21" s="321"/>
    </row>
    <row r="22" spans="4:4" x14ac:dyDescent="0.25">
      <c r="D22" s="321"/>
    </row>
    <row r="23" spans="4:4" x14ac:dyDescent="0.25">
      <c r="D23" s="321"/>
    </row>
    <row r="24" spans="4:4" x14ac:dyDescent="0.25">
      <c r="D24" s="321"/>
    </row>
    <row r="25" spans="4:4" x14ac:dyDescent="0.25">
      <c r="D25" s="321"/>
    </row>
    <row r="26" spans="4:4" x14ac:dyDescent="0.25">
      <c r="D26" s="321"/>
    </row>
    <row r="27" spans="4:4" x14ac:dyDescent="0.25">
      <c r="D27" s="321"/>
    </row>
    <row r="28" spans="4:4" x14ac:dyDescent="0.25">
      <c r="D28" s="321"/>
    </row>
    <row r="29" spans="4:4" x14ac:dyDescent="0.25">
      <c r="D29" s="321"/>
    </row>
    <row r="30" spans="4:4" x14ac:dyDescent="0.25">
      <c r="D30" s="321"/>
    </row>
    <row r="31" spans="4:4" x14ac:dyDescent="0.25">
      <c r="D31" s="321"/>
    </row>
    <row r="32" spans="4:4" x14ac:dyDescent="0.25">
      <c r="D32" s="321"/>
    </row>
    <row r="33" spans="4:4" x14ac:dyDescent="0.25">
      <c r="D33" s="321"/>
    </row>
    <row r="34" spans="4:4" x14ac:dyDescent="0.25">
      <c r="D34" s="321"/>
    </row>
    <row r="35" spans="4:4" x14ac:dyDescent="0.25">
      <c r="D35" s="321"/>
    </row>
    <row r="36" spans="4:4" x14ac:dyDescent="0.25">
      <c r="D36" s="321"/>
    </row>
    <row r="37" spans="4:4" x14ac:dyDescent="0.25">
      <c r="D37" s="321"/>
    </row>
    <row r="38" spans="4:4" x14ac:dyDescent="0.25">
      <c r="D38" s="321"/>
    </row>
    <row r="39" spans="4:4" x14ac:dyDescent="0.25">
      <c r="D39" s="321"/>
    </row>
    <row r="40" spans="4:4" x14ac:dyDescent="0.25">
      <c r="D40" s="321"/>
    </row>
    <row r="41" spans="4:4" x14ac:dyDescent="0.25">
      <c r="D41" s="321"/>
    </row>
    <row r="42" spans="4:4" x14ac:dyDescent="0.25">
      <c r="D42" s="321"/>
    </row>
    <row r="43" spans="4:4" x14ac:dyDescent="0.25">
      <c r="D43" s="321"/>
    </row>
  </sheetData>
  <mergeCells count="2">
    <mergeCell ref="E2:H2"/>
    <mergeCell ref="I2:K2"/>
  </mergeCells>
  <conditionalFormatting sqref="D3">
    <cfRule type="containsText" dxfId="97" priority="22" operator="containsText" text="6">
      <formula>NOT(ISERROR(SEARCH("6",D3)))</formula>
    </cfRule>
    <cfRule type="containsText" dxfId="96" priority="23" operator="containsText" text="5">
      <formula>NOT(ISERROR(SEARCH("5",D3)))</formula>
    </cfRule>
    <cfRule type="containsText" dxfId="95" priority="24" operator="containsText" text="4">
      <formula>NOT(ISERROR(SEARCH("4",D3)))</formula>
    </cfRule>
    <cfRule type="containsText" dxfId="94" priority="25" operator="containsText" text="3">
      <formula>NOT(ISERROR(SEARCH("3",D3)))</formula>
    </cfRule>
    <cfRule type="containsText" dxfId="93" priority="26" operator="containsText" text="2">
      <formula>NOT(ISERROR(SEARCH("2",D3)))</formula>
    </cfRule>
    <cfRule type="containsText" dxfId="92" priority="27" operator="containsText" text="1">
      <formula>NOT(ISERROR(SEARCH("1",D3)))</formula>
    </cfRule>
    <cfRule type="containsText" dxfId="91" priority="28" operator="containsText" text="0">
      <formula>NOT(ISERROR(SEARCH("0",D3)))</formula>
    </cfRule>
  </conditionalFormatting>
  <dataValidations count="1">
    <dataValidation allowBlank="1" showInputMessage="1" showErrorMessage="1" promptTitle="Supplier Evidence" prompt="If the answer is fully comply or partially comply , then provide the actual document name(section, paragraph, page) /evidence and hyperlink to this column as proof" sqref="J4" xr:uid="{00000000-0002-0000-2C00-000000000000}"/>
  </dataValidations>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beginsWith" priority="1" operator="beginsWith" text="6" id="{2A4ED8AA-E937-443B-A67C-2C4CB36FAEEB}">
            <xm:f>LEFT('Manage system access '!J4,LEN("6"))="6"</xm:f>
            <x14:dxf>
              <fill>
                <patternFill>
                  <bgColor rgb="FFFFCCCC"/>
                </patternFill>
              </fill>
            </x14:dxf>
          </x14:cfRule>
          <x14:cfRule type="beginsWith" priority="2" operator="beginsWith" text="5" id="{4F314D0A-0648-4BDD-BCD6-DAC8C5BFD2A9}">
            <xm:f>LEFT('Manage system access '!J4,LEN("5"))="5"</xm:f>
            <x14:dxf>
              <fill>
                <patternFill>
                  <bgColor rgb="FFFFFFCC"/>
                </patternFill>
              </fill>
            </x14:dxf>
          </x14:cfRule>
          <x14:cfRule type="beginsWith" priority="3" operator="beginsWith" text="4" id="{0F91174A-1BEE-45C4-BC76-D21C8F25636C}">
            <xm:f>LEFT('Manage system access '!J4,LEN("4"))="4"</xm:f>
            <x14:dxf>
              <fill>
                <patternFill>
                  <bgColor rgb="FFFFFFCC"/>
                </patternFill>
              </fill>
            </x14:dxf>
          </x14:cfRule>
          <x14:cfRule type="beginsWith" priority="4" operator="beginsWith" text="3" id="{D881A9D4-BF32-467B-8327-47597EDE449E}">
            <xm:f>LEFT('Manage system access '!J4,LEN("3"))="3"</xm:f>
            <x14:dxf>
              <fill>
                <patternFill>
                  <bgColor rgb="FFFFFFCC"/>
                </patternFill>
              </fill>
            </x14:dxf>
          </x14:cfRule>
          <x14:cfRule type="beginsWith" priority="5" operator="beginsWith" text="2" id="{FFA5CC87-F231-4929-A07D-38D958E49C34}">
            <xm:f>LEFT('Manage system access '!J4,LEN("2"))="2"</xm:f>
            <x14:dxf>
              <fill>
                <patternFill>
                  <fgColor theme="0"/>
                  <bgColor rgb="FFCCFFCC"/>
                </patternFill>
              </fill>
            </x14:dxf>
          </x14:cfRule>
          <x14:cfRule type="beginsWith" priority="6" operator="beginsWith" text="1" id="{62ED9CCB-EAE1-4F99-BA4C-6217C3B6FD40}">
            <xm:f>LEFT('Manage system access '!J4,LEN("1"))="1"</xm:f>
            <x14:dxf>
              <fill>
                <patternFill>
                  <bgColor rgb="FFCCFFCC"/>
                </patternFill>
              </fill>
            </x14:dxf>
          </x14:cfRule>
          <x14:cfRule type="beginsWith" priority="7" operator="beginsWith" text="0" id="{FD13693F-CB95-48E7-9946-B76118E8827F}">
            <xm:f>LEFT('Manage system access '!J4,LEN("0"))="0"</xm:f>
            <x14:dxf>
              <fill>
                <patternFill>
                  <bgColor rgb="FFCCFFCC"/>
                </patternFill>
              </fill>
            </x14:dxf>
          </x14:cfRule>
          <xm:sqref>L4 E4:H4</xm:sqref>
        </x14:conditionalFormatting>
      </x14:conditionalFormattings>
    </ext>
    <ext xmlns:x14="http://schemas.microsoft.com/office/spreadsheetml/2009/9/main" uri="{CCE6A557-97BC-4b89-ADB6-D9C93CAAB3DF}">
      <x14:dataValidations xmlns:xm="http://schemas.microsoft.com/office/excel/2006/main" count="2">
        <x14:dataValidation type="list" showInputMessage="1" showErrorMessage="1" promptTitle="Supplier" prompt="Please make a selection from the list" xr:uid="{00000000-0002-0000-2C00-000001000000}">
          <x14:formula1>
            <xm:f>'Priority Ratings'!$I$21:$I$23</xm:f>
          </x14:formula1>
          <xm:sqref>I4</xm:sqref>
        </x14:dataValidation>
        <x14:dataValidation type="list" allowBlank="1" showInputMessage="1" showErrorMessage="1" xr:uid="{00000000-0002-0000-2C00-000002000000}">
          <x14:formula1>
            <xm:f>'Priority Ratings'!$C$21:$C$27</xm:f>
          </x14:formula1>
          <xm:sqref>E4</xm:sqref>
        </x14:dataValidation>
      </x14:dataValidations>
    </ext>
  </extLst>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dimension ref="A1:L52"/>
  <sheetViews>
    <sheetView topLeftCell="E1" workbookViewId="0">
      <selection activeCell="N6" sqref="N6"/>
    </sheetView>
  </sheetViews>
  <sheetFormatPr defaultColWidth="9.1796875" defaultRowHeight="14" x14ac:dyDescent="0.3"/>
  <cols>
    <col min="1" max="1" width="9.81640625" style="299" customWidth="1"/>
    <col min="2" max="2" width="18.54296875" style="299" customWidth="1"/>
    <col min="3" max="3" width="37.81640625" style="299" customWidth="1"/>
    <col min="4" max="4" width="55.453125" style="302" customWidth="1"/>
    <col min="5" max="5" width="17.453125" style="321" customWidth="1"/>
    <col min="6" max="6" width="11.26953125" style="321" customWidth="1"/>
    <col min="7" max="7" width="14.26953125" style="321" customWidth="1"/>
    <col min="8" max="8" width="38.54296875" style="321" customWidth="1"/>
    <col min="9" max="9" width="17" style="321" customWidth="1"/>
    <col min="10" max="10" width="25.453125" style="321" customWidth="1"/>
    <col min="11" max="11" width="17.54296875" style="321" customWidth="1"/>
    <col min="12" max="12" width="19.54296875" style="321" customWidth="1"/>
    <col min="13" max="16384" width="9.1796875" style="299"/>
  </cols>
  <sheetData>
    <row r="1" spans="1:12" ht="20.5" thickBot="1" x14ac:dyDescent="0.35">
      <c r="A1" s="298" t="s">
        <v>1364</v>
      </c>
      <c r="E1" s="336"/>
      <c r="F1" s="336"/>
      <c r="G1" s="336"/>
      <c r="H1" s="336"/>
      <c r="I1" s="336"/>
      <c r="J1" s="336"/>
      <c r="K1" s="336"/>
      <c r="L1" s="336"/>
    </row>
    <row r="2" spans="1:12" ht="20.5" thickBot="1" x14ac:dyDescent="0.35">
      <c r="A2" s="298"/>
      <c r="E2" s="739" t="s">
        <v>1693</v>
      </c>
      <c r="F2" s="740"/>
      <c r="G2" s="740"/>
      <c r="H2" s="741"/>
      <c r="I2" s="742" t="s">
        <v>1692</v>
      </c>
      <c r="J2" s="743"/>
      <c r="K2" s="744"/>
      <c r="L2" s="336"/>
    </row>
    <row r="3" spans="1:12" ht="63" customHeight="1" thickBot="1" x14ac:dyDescent="0.3">
      <c r="A3" s="403" t="s">
        <v>308</v>
      </c>
      <c r="B3" s="377" t="s">
        <v>309</v>
      </c>
      <c r="C3" s="377" t="s">
        <v>310</v>
      </c>
      <c r="D3" s="390" t="s">
        <v>312</v>
      </c>
      <c r="E3" s="602" t="s">
        <v>42</v>
      </c>
      <c r="F3" s="602" t="s">
        <v>43</v>
      </c>
      <c r="G3" s="602" t="s">
        <v>44</v>
      </c>
      <c r="H3" s="602" t="s">
        <v>45</v>
      </c>
      <c r="I3" s="390" t="s">
        <v>1688</v>
      </c>
      <c r="J3" s="390" t="s">
        <v>306</v>
      </c>
      <c r="K3" s="390" t="s">
        <v>587</v>
      </c>
      <c r="L3" s="603" t="s">
        <v>47</v>
      </c>
    </row>
    <row r="4" spans="1:12" ht="50" x14ac:dyDescent="0.25">
      <c r="A4" s="751" t="s">
        <v>1364</v>
      </c>
      <c r="B4" s="327" t="s">
        <v>1365</v>
      </c>
      <c r="C4" s="327" t="s">
        <v>1366</v>
      </c>
      <c r="D4" s="327" t="s">
        <v>1367</v>
      </c>
      <c r="E4" s="612" t="s">
        <v>61</v>
      </c>
      <c r="F4" s="613">
        <f>IF(E4='Priority Ratings'!$C$21,'Priority Ratings'!$B$21,IF(E4='Priority Ratings'!$C$22,'Priority Ratings'!$B$22,IF(E4='Priority Ratings'!$C$23,'Priority Ratings'!$B$23,IF(E4='Priority Ratings'!$C$24,'Priority Ratings'!$B$24,IF(E4='Priority Ratings'!$C$25,'Priority Ratings'!$B$25,IF(E4='Priority Ratings'!$C$26,'Priority Ratings'!$B$26,IF(E4='Priority Ratings'!$C$27,'Priority Ratings'!$B$27,"No Rating")))))))</f>
        <v>5</v>
      </c>
      <c r="G4" s="614">
        <f t="shared" ref="G4:G9" si="0">F4/F$14</f>
        <v>0.10204081632653061</v>
      </c>
      <c r="H4" s="626" t="s">
        <v>64</v>
      </c>
      <c r="I4" s="615">
        <v>0</v>
      </c>
      <c r="J4" s="391"/>
      <c r="K4" s="616"/>
      <c r="L4" s="639">
        <f>I4*G4</f>
        <v>0</v>
      </c>
    </row>
    <row r="5" spans="1:12" ht="43.5" customHeight="1" x14ac:dyDescent="0.25">
      <c r="A5" s="758"/>
      <c r="B5" s="328" t="s">
        <v>1368</v>
      </c>
      <c r="C5" s="328" t="s">
        <v>1369</v>
      </c>
      <c r="D5" s="328" t="s">
        <v>1370</v>
      </c>
      <c r="E5" s="525" t="s">
        <v>61</v>
      </c>
      <c r="F5" s="475">
        <f>IF(E5='Priority Ratings'!$C$21,'Priority Ratings'!$B$21,IF(E5='Priority Ratings'!$C$22,'Priority Ratings'!$B$22,IF(E5='Priority Ratings'!$C$23,'Priority Ratings'!$B$23,IF(E5='Priority Ratings'!$C$24,'Priority Ratings'!$B$24,IF(E5='Priority Ratings'!$C$25,'Priority Ratings'!$B$25,IF(E5='Priority Ratings'!$C$26,'Priority Ratings'!$B$26,IF(E5='Priority Ratings'!$C$27,'Priority Ratings'!$B$27,"No Rating")))))))</f>
        <v>5</v>
      </c>
      <c r="G5" s="465">
        <f t="shared" si="0"/>
        <v>0.10204081632653061</v>
      </c>
      <c r="H5" s="466" t="s">
        <v>56</v>
      </c>
      <c r="I5" s="468">
        <v>0</v>
      </c>
      <c r="J5" s="342"/>
      <c r="K5" s="461"/>
      <c r="L5" s="524">
        <f t="shared" ref="L5:L13" si="1">I5*G5</f>
        <v>0</v>
      </c>
    </row>
    <row r="6" spans="1:12" ht="55.5" customHeight="1" x14ac:dyDescent="0.25">
      <c r="A6" s="758"/>
      <c r="B6" s="328" t="s">
        <v>1371</v>
      </c>
      <c r="C6" s="328" t="s">
        <v>1372</v>
      </c>
      <c r="D6" s="328" t="s">
        <v>1373</v>
      </c>
      <c r="E6" s="525" t="s">
        <v>61</v>
      </c>
      <c r="F6" s="475">
        <f>IF(E6='Priority Ratings'!$C$21,'Priority Ratings'!$B$21,IF(E6='Priority Ratings'!$C$22,'Priority Ratings'!$B$22,IF(E6='Priority Ratings'!$C$23,'Priority Ratings'!$B$23,IF(E6='Priority Ratings'!$C$24,'Priority Ratings'!$B$24,IF(E6='Priority Ratings'!$C$25,'Priority Ratings'!$B$25,IF(E6='Priority Ratings'!$C$26,'Priority Ratings'!$B$26,IF(E6='Priority Ratings'!$C$27,'Priority Ratings'!$B$27,"No Rating")))))))</f>
        <v>5</v>
      </c>
      <c r="G6" s="465">
        <f t="shared" si="0"/>
        <v>0.10204081632653061</v>
      </c>
      <c r="H6" s="466" t="s">
        <v>56</v>
      </c>
      <c r="I6" s="468">
        <v>0</v>
      </c>
      <c r="J6" s="342"/>
      <c r="K6" s="461"/>
      <c r="L6" s="524">
        <f t="shared" si="1"/>
        <v>0</v>
      </c>
    </row>
    <row r="7" spans="1:12" ht="49.5" customHeight="1" x14ac:dyDescent="0.25">
      <c r="A7" s="758"/>
      <c r="B7" s="328" t="s">
        <v>1374</v>
      </c>
      <c r="C7" s="328" t="s">
        <v>1375</v>
      </c>
      <c r="D7" s="328" t="s">
        <v>1376</v>
      </c>
      <c r="E7" s="525" t="s">
        <v>61</v>
      </c>
      <c r="F7" s="475">
        <f>IF(E7='Priority Ratings'!$C$21,'Priority Ratings'!$B$21,IF(E7='Priority Ratings'!$C$22,'Priority Ratings'!$B$22,IF(E7='Priority Ratings'!$C$23,'Priority Ratings'!$B$23,IF(E7='Priority Ratings'!$C$24,'Priority Ratings'!$B$24,IF(E7='Priority Ratings'!$C$25,'Priority Ratings'!$B$25,IF(E7='Priority Ratings'!$C$26,'Priority Ratings'!$B$26,IF(E7='Priority Ratings'!$C$27,'Priority Ratings'!$B$27,"No Rating")))))))</f>
        <v>5</v>
      </c>
      <c r="G7" s="465">
        <f t="shared" si="0"/>
        <v>0.10204081632653061</v>
      </c>
      <c r="H7" s="466" t="s">
        <v>56</v>
      </c>
      <c r="I7" s="468">
        <v>0</v>
      </c>
      <c r="J7" s="342"/>
      <c r="K7" s="461"/>
      <c r="L7" s="524">
        <f t="shared" si="1"/>
        <v>0</v>
      </c>
    </row>
    <row r="8" spans="1:12" ht="38.25" customHeight="1" x14ac:dyDescent="0.25">
      <c r="A8" s="758"/>
      <c r="B8" s="328" t="s">
        <v>1377</v>
      </c>
      <c r="C8" s="328" t="s">
        <v>1378</v>
      </c>
      <c r="D8" s="328" t="s">
        <v>1379</v>
      </c>
      <c r="E8" s="525" t="s">
        <v>61</v>
      </c>
      <c r="F8" s="475">
        <f>IF(E8='Priority Ratings'!$C$21,'Priority Ratings'!$B$21,IF(E8='Priority Ratings'!$C$22,'Priority Ratings'!$B$22,IF(E8='Priority Ratings'!$C$23,'Priority Ratings'!$B$23,IF(E8='Priority Ratings'!$C$24,'Priority Ratings'!$B$24,IF(E8='Priority Ratings'!$C$25,'Priority Ratings'!$B$25,IF(E8='Priority Ratings'!$C$26,'Priority Ratings'!$B$26,IF(E8='Priority Ratings'!$C$27,'Priority Ratings'!$B$27,"No Rating")))))))</f>
        <v>5</v>
      </c>
      <c r="G8" s="465">
        <f t="shared" si="0"/>
        <v>0.10204081632653061</v>
      </c>
      <c r="H8" s="466" t="s">
        <v>56</v>
      </c>
      <c r="I8" s="468">
        <v>0</v>
      </c>
      <c r="J8" s="342"/>
      <c r="K8" s="461"/>
      <c r="L8" s="524">
        <f t="shared" si="1"/>
        <v>0</v>
      </c>
    </row>
    <row r="9" spans="1:12" ht="73.5" customHeight="1" x14ac:dyDescent="0.25">
      <c r="A9" s="758"/>
      <c r="B9" s="328" t="s">
        <v>1380</v>
      </c>
      <c r="C9" s="328" t="s">
        <v>1381</v>
      </c>
      <c r="D9" s="328" t="s">
        <v>1382</v>
      </c>
      <c r="E9" s="525" t="s">
        <v>61</v>
      </c>
      <c r="F9" s="475">
        <f>IF(E9='Priority Ratings'!$C$21,'Priority Ratings'!$B$21,IF(E9='Priority Ratings'!$C$22,'Priority Ratings'!$B$22,IF(E9='Priority Ratings'!$C$23,'Priority Ratings'!$B$23,IF(E9='Priority Ratings'!$C$24,'Priority Ratings'!$B$24,IF(E9='Priority Ratings'!$C$25,'Priority Ratings'!$B$25,IF(E9='Priority Ratings'!$C$26,'Priority Ratings'!$B$26,IF(E9='Priority Ratings'!$C$27,'Priority Ratings'!$B$27,"No Rating")))))))</f>
        <v>5</v>
      </c>
      <c r="G9" s="465">
        <f t="shared" si="0"/>
        <v>0.10204081632653061</v>
      </c>
      <c r="H9" s="466" t="s">
        <v>56</v>
      </c>
      <c r="I9" s="468">
        <v>0</v>
      </c>
      <c r="J9" s="342"/>
      <c r="K9" s="461"/>
      <c r="L9" s="524">
        <f t="shared" si="1"/>
        <v>0</v>
      </c>
    </row>
    <row r="10" spans="1:12" ht="36.75" customHeight="1" x14ac:dyDescent="0.25">
      <c r="A10" s="758"/>
      <c r="B10" s="328" t="s">
        <v>1383</v>
      </c>
      <c r="C10" s="328" t="s">
        <v>1384</v>
      </c>
      <c r="D10" s="328" t="s">
        <v>1385</v>
      </c>
      <c r="E10" s="525" t="s">
        <v>61</v>
      </c>
      <c r="F10" s="475">
        <f>IF(E10='Priority Ratings'!$C$21,'Priority Ratings'!$B$21,IF(E10='Priority Ratings'!$C$22,'Priority Ratings'!$B$22,IF(E10='Priority Ratings'!$C$23,'Priority Ratings'!$B$23,IF(E10='Priority Ratings'!$C$24,'Priority Ratings'!$B$24,IF(E10='Priority Ratings'!$C$25,'Priority Ratings'!$B$25,IF(E10='Priority Ratings'!$C$26,'Priority Ratings'!$B$26,IF(E10='Priority Ratings'!$C$27,'Priority Ratings'!$B$27,"No Rating")))))))</f>
        <v>5</v>
      </c>
      <c r="G10" s="465">
        <f t="shared" ref="G10:G13" si="2">F10/F$14</f>
        <v>0.10204081632653061</v>
      </c>
      <c r="H10" s="466" t="s">
        <v>56</v>
      </c>
      <c r="I10" s="468">
        <v>0</v>
      </c>
      <c r="J10" s="381"/>
      <c r="K10" s="381"/>
      <c r="L10" s="524">
        <f t="shared" si="1"/>
        <v>0</v>
      </c>
    </row>
    <row r="11" spans="1:12" ht="36.75" customHeight="1" x14ac:dyDescent="0.25">
      <c r="A11" s="758"/>
      <c r="B11" s="328" t="s">
        <v>1386</v>
      </c>
      <c r="C11" s="328" t="s">
        <v>1387</v>
      </c>
      <c r="D11" s="328" t="s">
        <v>1388</v>
      </c>
      <c r="E11" s="525" t="s">
        <v>61</v>
      </c>
      <c r="F11" s="475">
        <f>IF(E11='Priority Ratings'!$C$21,'Priority Ratings'!$B$21,IF(E11='Priority Ratings'!$C$22,'Priority Ratings'!$B$22,IF(E11='Priority Ratings'!$C$23,'Priority Ratings'!$B$23,IF(E11='Priority Ratings'!$C$24,'Priority Ratings'!$B$24,IF(E11='Priority Ratings'!$C$25,'Priority Ratings'!$B$25,IF(E11='Priority Ratings'!$C$26,'Priority Ratings'!$B$26,IF(E11='Priority Ratings'!$C$27,'Priority Ratings'!$B$27,"No Rating")))))))</f>
        <v>5</v>
      </c>
      <c r="G11" s="465">
        <f t="shared" si="2"/>
        <v>0.10204081632653061</v>
      </c>
      <c r="H11" s="466" t="s">
        <v>56</v>
      </c>
      <c r="I11" s="468">
        <v>0</v>
      </c>
      <c r="J11" s="381"/>
      <c r="K11" s="381"/>
      <c r="L11" s="524">
        <f t="shared" si="1"/>
        <v>0</v>
      </c>
    </row>
    <row r="12" spans="1:12" ht="51.75" customHeight="1" x14ac:dyDescent="0.25">
      <c r="A12" s="752"/>
      <c r="B12" s="328" t="s">
        <v>1389</v>
      </c>
      <c r="C12" s="328" t="s">
        <v>1390</v>
      </c>
      <c r="D12" s="328" t="s">
        <v>1391</v>
      </c>
      <c r="E12" s="525" t="s">
        <v>61</v>
      </c>
      <c r="F12" s="475">
        <f>IF(E12='Priority Ratings'!$C$21,'Priority Ratings'!$B$21,IF(E12='Priority Ratings'!$C$22,'Priority Ratings'!$B$22,IF(E12='Priority Ratings'!$C$23,'Priority Ratings'!$B$23,IF(E12='Priority Ratings'!$C$24,'Priority Ratings'!$B$24,IF(E12='Priority Ratings'!$C$25,'Priority Ratings'!$B$25,IF(E12='Priority Ratings'!$C$26,'Priority Ratings'!$B$26,IF(E12='Priority Ratings'!$C$27,'Priority Ratings'!$B$27,"No Rating")))))))</f>
        <v>5</v>
      </c>
      <c r="G12" s="465">
        <f t="shared" si="2"/>
        <v>0.10204081632653061</v>
      </c>
      <c r="H12" s="466" t="s">
        <v>56</v>
      </c>
      <c r="I12" s="468">
        <v>0</v>
      </c>
      <c r="J12" s="381"/>
      <c r="K12" s="381"/>
      <c r="L12" s="524">
        <f t="shared" si="1"/>
        <v>0</v>
      </c>
    </row>
    <row r="13" spans="1:12" ht="39" customHeight="1" thickBot="1" x14ac:dyDescent="0.3">
      <c r="A13" s="753"/>
      <c r="B13" s="329" t="s">
        <v>1392</v>
      </c>
      <c r="C13" s="329" t="s">
        <v>1393</v>
      </c>
      <c r="D13" s="329" t="s">
        <v>1394</v>
      </c>
      <c r="E13" s="545" t="s">
        <v>55</v>
      </c>
      <c r="F13" s="500">
        <f>IF(E13='Priority Ratings'!$C$21,'Priority Ratings'!$B$21,IF(E13='Priority Ratings'!$C$22,'Priority Ratings'!$B$22,IF(E13='Priority Ratings'!$C$23,'Priority Ratings'!$B$23,IF(E13='Priority Ratings'!$C$24,'Priority Ratings'!$B$24,IF(E13='Priority Ratings'!$C$25,'Priority Ratings'!$B$25,IF(E13='Priority Ratings'!$C$26,'Priority Ratings'!$B$26,IF(E13='Priority Ratings'!$C$27,'Priority Ratings'!$B$27,"No Rating")))))))</f>
        <v>4</v>
      </c>
      <c r="G13" s="501">
        <f t="shared" si="2"/>
        <v>8.1632653061224483E-2</v>
      </c>
      <c r="H13" s="535" t="s">
        <v>56</v>
      </c>
      <c r="I13" s="558">
        <v>0</v>
      </c>
      <c r="J13" s="512"/>
      <c r="K13" s="512"/>
      <c r="L13" s="536">
        <f t="shared" si="1"/>
        <v>0</v>
      </c>
    </row>
    <row r="14" spans="1:12" ht="14.5" thickBot="1" x14ac:dyDescent="0.35">
      <c r="D14" s="321"/>
      <c r="F14" s="504">
        <f>SUM(F4:F13)</f>
        <v>49</v>
      </c>
      <c r="G14" s="478">
        <f>SUM(G4:G13)</f>
        <v>1</v>
      </c>
      <c r="K14" s="522" t="s">
        <v>21</v>
      </c>
      <c r="L14" s="547">
        <f>SUM(L4:L13)</f>
        <v>0</v>
      </c>
    </row>
    <row r="15" spans="1:12" x14ac:dyDescent="0.25">
      <c r="D15" s="321"/>
    </row>
    <row r="16" spans="1:12" x14ac:dyDescent="0.25">
      <c r="D16" s="321"/>
    </row>
    <row r="17" spans="4:4" x14ac:dyDescent="0.25">
      <c r="D17" s="321"/>
    </row>
    <row r="18" spans="4:4" x14ac:dyDescent="0.25">
      <c r="D18" s="321"/>
    </row>
    <row r="19" spans="4:4" x14ac:dyDescent="0.25">
      <c r="D19" s="321"/>
    </row>
    <row r="20" spans="4:4" x14ac:dyDescent="0.25">
      <c r="D20" s="321"/>
    </row>
    <row r="21" spans="4:4" x14ac:dyDescent="0.25">
      <c r="D21" s="321"/>
    </row>
    <row r="22" spans="4:4" x14ac:dyDescent="0.25">
      <c r="D22" s="321"/>
    </row>
    <row r="23" spans="4:4" x14ac:dyDescent="0.25">
      <c r="D23" s="321"/>
    </row>
    <row r="24" spans="4:4" x14ac:dyDescent="0.25">
      <c r="D24" s="321"/>
    </row>
    <row r="25" spans="4:4" x14ac:dyDescent="0.25">
      <c r="D25" s="321"/>
    </row>
    <row r="26" spans="4:4" x14ac:dyDescent="0.25">
      <c r="D26" s="321"/>
    </row>
    <row r="27" spans="4:4" x14ac:dyDescent="0.25">
      <c r="D27" s="321"/>
    </row>
    <row r="28" spans="4:4" x14ac:dyDescent="0.25">
      <c r="D28" s="321"/>
    </row>
    <row r="29" spans="4:4" x14ac:dyDescent="0.25">
      <c r="D29" s="321"/>
    </row>
    <row r="30" spans="4:4" x14ac:dyDescent="0.25">
      <c r="D30" s="321"/>
    </row>
    <row r="31" spans="4:4" x14ac:dyDescent="0.25">
      <c r="D31" s="321"/>
    </row>
    <row r="32" spans="4:4" x14ac:dyDescent="0.25">
      <c r="D32" s="321"/>
    </row>
    <row r="33" spans="4:4" x14ac:dyDescent="0.25">
      <c r="D33" s="321"/>
    </row>
    <row r="34" spans="4:4" x14ac:dyDescent="0.25">
      <c r="D34" s="321"/>
    </row>
    <row r="35" spans="4:4" x14ac:dyDescent="0.25">
      <c r="D35" s="321"/>
    </row>
    <row r="36" spans="4:4" x14ac:dyDescent="0.25">
      <c r="D36" s="321"/>
    </row>
    <row r="37" spans="4:4" x14ac:dyDescent="0.25">
      <c r="D37" s="321"/>
    </row>
    <row r="38" spans="4:4" x14ac:dyDescent="0.25">
      <c r="D38" s="321"/>
    </row>
    <row r="39" spans="4:4" x14ac:dyDescent="0.25">
      <c r="D39" s="321"/>
    </row>
    <row r="40" spans="4:4" x14ac:dyDescent="0.25">
      <c r="D40" s="321"/>
    </row>
    <row r="41" spans="4:4" x14ac:dyDescent="0.25">
      <c r="D41" s="321"/>
    </row>
    <row r="42" spans="4:4" x14ac:dyDescent="0.25">
      <c r="D42" s="321"/>
    </row>
    <row r="43" spans="4:4" x14ac:dyDescent="0.25">
      <c r="D43" s="321"/>
    </row>
    <row r="44" spans="4:4" x14ac:dyDescent="0.25">
      <c r="D44" s="321"/>
    </row>
    <row r="45" spans="4:4" x14ac:dyDescent="0.25">
      <c r="D45" s="321"/>
    </row>
    <row r="46" spans="4:4" x14ac:dyDescent="0.25">
      <c r="D46" s="321"/>
    </row>
    <row r="47" spans="4:4" x14ac:dyDescent="0.25">
      <c r="D47" s="321"/>
    </row>
    <row r="48" spans="4:4" x14ac:dyDescent="0.25">
      <c r="D48" s="321"/>
    </row>
    <row r="49" spans="4:4" x14ac:dyDescent="0.25">
      <c r="D49" s="321"/>
    </row>
    <row r="50" spans="4:4" x14ac:dyDescent="0.25">
      <c r="D50" s="321"/>
    </row>
    <row r="51" spans="4:4" x14ac:dyDescent="0.25">
      <c r="D51" s="321"/>
    </row>
    <row r="52" spans="4:4" x14ac:dyDescent="0.25">
      <c r="D52" s="321"/>
    </row>
  </sheetData>
  <mergeCells count="3">
    <mergeCell ref="A4:A13"/>
    <mergeCell ref="E2:H2"/>
    <mergeCell ref="I2:K2"/>
  </mergeCells>
  <conditionalFormatting sqref="D3">
    <cfRule type="containsText" dxfId="83" priority="22" operator="containsText" text="6">
      <formula>NOT(ISERROR(SEARCH("6",D3)))</formula>
    </cfRule>
    <cfRule type="containsText" dxfId="82" priority="23" operator="containsText" text="5">
      <formula>NOT(ISERROR(SEARCH("5",D3)))</formula>
    </cfRule>
    <cfRule type="containsText" dxfId="81" priority="24" operator="containsText" text="4">
      <formula>NOT(ISERROR(SEARCH("4",D3)))</formula>
    </cfRule>
    <cfRule type="containsText" dxfId="80" priority="25" operator="containsText" text="3">
      <formula>NOT(ISERROR(SEARCH("3",D3)))</formula>
    </cfRule>
    <cfRule type="containsText" dxfId="79" priority="26" operator="containsText" text="2">
      <formula>NOT(ISERROR(SEARCH("2",D3)))</formula>
    </cfRule>
    <cfRule type="containsText" dxfId="78" priority="27" operator="containsText" text="1">
      <formula>NOT(ISERROR(SEARCH("1",D3)))</formula>
    </cfRule>
    <cfRule type="containsText" dxfId="77" priority="28" operator="containsText" text="0">
      <formula>NOT(ISERROR(SEARCH("0",D3)))</formula>
    </cfRule>
  </conditionalFormatting>
  <dataValidations count="1">
    <dataValidation allowBlank="1" showInputMessage="1" showErrorMessage="1" promptTitle="Supplier Evidence" prompt="If the answer is fully comply or partially comply , then provide the actual document name(section, paragraph, page) /evidence and hyperlink to this column as proof" sqref="J4:J9" xr:uid="{00000000-0002-0000-2D00-000000000000}"/>
  </dataValidations>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beginsWith" priority="1" operator="beginsWith" text="6" id="{5EA27E9F-45D2-4B98-BD4A-2B6944641C88}">
            <xm:f>LEFT('Manage system access '!I4,LEN("6"))="6"</xm:f>
            <x14:dxf>
              <fill>
                <patternFill>
                  <bgColor rgb="FFFFCCCC"/>
                </patternFill>
              </fill>
            </x14:dxf>
          </x14:cfRule>
          <x14:cfRule type="beginsWith" priority="2" operator="beginsWith" text="5" id="{18E7017E-940F-4BAB-9BAE-5E2E61E87969}">
            <xm:f>LEFT('Manage system access '!I4,LEN("5"))="5"</xm:f>
            <x14:dxf>
              <fill>
                <patternFill>
                  <bgColor rgb="FFFFFFCC"/>
                </patternFill>
              </fill>
            </x14:dxf>
          </x14:cfRule>
          <x14:cfRule type="beginsWith" priority="3" operator="beginsWith" text="4" id="{6BAC22BC-F014-4E8F-9A97-D5E937CE651D}">
            <xm:f>LEFT('Manage system access '!I4,LEN("4"))="4"</xm:f>
            <x14:dxf>
              <fill>
                <patternFill>
                  <bgColor rgb="FFFFFFCC"/>
                </patternFill>
              </fill>
            </x14:dxf>
          </x14:cfRule>
          <x14:cfRule type="beginsWith" priority="4" operator="beginsWith" text="3" id="{0A3E02E3-69A0-42F6-84A9-D9A76487E459}">
            <xm:f>LEFT('Manage system access '!I4,LEN("3"))="3"</xm:f>
            <x14:dxf>
              <fill>
                <patternFill>
                  <bgColor rgb="FFFFFFCC"/>
                </patternFill>
              </fill>
            </x14:dxf>
          </x14:cfRule>
          <x14:cfRule type="beginsWith" priority="5" operator="beginsWith" text="2" id="{001B0344-CA78-4826-82E7-C46411E48EA4}">
            <xm:f>LEFT('Manage system access '!I4,LEN("2"))="2"</xm:f>
            <x14:dxf>
              <fill>
                <patternFill>
                  <fgColor theme="0"/>
                  <bgColor rgb="FFCCFFCC"/>
                </patternFill>
              </fill>
            </x14:dxf>
          </x14:cfRule>
          <x14:cfRule type="beginsWith" priority="6" operator="beginsWith" text="1" id="{DDB83A1D-150F-4BEA-B3E8-10CB3420BAF5}">
            <xm:f>LEFT('Manage system access '!I4,LEN("1"))="1"</xm:f>
            <x14:dxf>
              <fill>
                <patternFill>
                  <bgColor rgb="FFCCFFCC"/>
                </patternFill>
              </fill>
            </x14:dxf>
          </x14:cfRule>
          <x14:cfRule type="beginsWith" priority="7" operator="beginsWith" text="0" id="{B3836550-D9B8-4E23-A878-D84C9B8DF81C}">
            <xm:f>LEFT('Manage system access '!I4,LEN("0"))="0"</xm:f>
            <x14:dxf>
              <fill>
                <patternFill>
                  <bgColor rgb="FFCCFFCC"/>
                </patternFill>
              </fill>
            </x14:dxf>
          </x14:cfRule>
          <xm:sqref>E4:H13 L4:L13</xm:sqref>
        </x14:conditionalFormatting>
      </x14:conditionalFormattings>
    </ext>
    <ext xmlns:x14="http://schemas.microsoft.com/office/spreadsheetml/2009/9/main" uri="{CCE6A557-97BC-4b89-ADB6-D9C93CAAB3DF}">
      <x14:dataValidations xmlns:xm="http://schemas.microsoft.com/office/excel/2006/main" count="2">
        <x14:dataValidation type="list" showInputMessage="1" showErrorMessage="1" promptTitle="Supplier" prompt="Please make a selection from the list" xr:uid="{00000000-0002-0000-2D00-000001000000}">
          <x14:formula1>
            <xm:f>'Priority Ratings'!$I$21:$I$23</xm:f>
          </x14:formula1>
          <xm:sqref>I4:I13</xm:sqref>
        </x14:dataValidation>
        <x14:dataValidation type="list" allowBlank="1" showInputMessage="1" showErrorMessage="1" xr:uid="{00000000-0002-0000-2D00-000002000000}">
          <x14:formula1>
            <xm:f>'Priority Ratings'!$C$21:$C$27</xm:f>
          </x14:formula1>
          <xm:sqref>E4:E13</xm:sqref>
        </x14:dataValidation>
      </x14:dataValidations>
    </ext>
  </extLst>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dimension ref="A1:M51"/>
  <sheetViews>
    <sheetView topLeftCell="F9" workbookViewId="0">
      <selection activeCell="M18" sqref="M18"/>
    </sheetView>
  </sheetViews>
  <sheetFormatPr defaultColWidth="9.1796875" defaultRowHeight="14" x14ac:dyDescent="0.3"/>
  <cols>
    <col min="1" max="1" width="9.81640625" style="299" customWidth="1"/>
    <col min="2" max="2" width="13.453125" style="299" customWidth="1"/>
    <col min="3" max="3" width="37.81640625" style="299" customWidth="1"/>
    <col min="4" max="4" width="6.26953125" style="300" customWidth="1"/>
    <col min="5" max="5" width="55.453125" style="302" customWidth="1"/>
    <col min="6" max="6" width="17.453125" style="321" customWidth="1"/>
    <col min="7" max="7" width="11.26953125" style="321" customWidth="1"/>
    <col min="8" max="8" width="14.26953125" style="321" customWidth="1"/>
    <col min="9" max="9" width="38.54296875" style="321" customWidth="1"/>
    <col min="10" max="10" width="17" style="321" customWidth="1"/>
    <col min="11" max="11" width="25.453125" style="321" customWidth="1"/>
    <col min="12" max="12" width="17.54296875" style="321" customWidth="1"/>
    <col min="13" max="13" width="19.54296875" style="321" customWidth="1"/>
    <col min="14" max="16384" width="9.1796875" style="299"/>
  </cols>
  <sheetData>
    <row r="1" spans="1:13" ht="20.5" thickBot="1" x14ac:dyDescent="0.35">
      <c r="A1" s="298" t="s">
        <v>1395</v>
      </c>
      <c r="F1" s="336"/>
      <c r="G1" s="336"/>
      <c r="H1" s="336"/>
      <c r="I1" s="336"/>
      <c r="J1" s="336"/>
      <c r="K1" s="336"/>
      <c r="L1" s="336"/>
      <c r="M1" s="336"/>
    </row>
    <row r="2" spans="1:13" ht="20.5" thickBot="1" x14ac:dyDescent="0.35">
      <c r="A2" s="298"/>
      <c r="F2" s="739" t="s">
        <v>1693</v>
      </c>
      <c r="G2" s="740"/>
      <c r="H2" s="740"/>
      <c r="I2" s="741"/>
      <c r="J2" s="742" t="s">
        <v>1692</v>
      </c>
      <c r="K2" s="743"/>
      <c r="L2" s="744"/>
      <c r="M2" s="336"/>
    </row>
    <row r="3" spans="1:13" ht="63" customHeight="1" thickBot="1" x14ac:dyDescent="0.3">
      <c r="A3" s="304" t="s">
        <v>308</v>
      </c>
      <c r="B3" s="348" t="s">
        <v>309</v>
      </c>
      <c r="C3" s="305" t="s">
        <v>310</v>
      </c>
      <c r="D3" s="306" t="s">
        <v>311</v>
      </c>
      <c r="E3" s="307" t="s">
        <v>312</v>
      </c>
      <c r="F3" s="602" t="s">
        <v>42</v>
      </c>
      <c r="G3" s="602" t="s">
        <v>43</v>
      </c>
      <c r="H3" s="602" t="s">
        <v>44</v>
      </c>
      <c r="I3" s="602" t="s">
        <v>45</v>
      </c>
      <c r="J3" s="390" t="s">
        <v>1688</v>
      </c>
      <c r="K3" s="390" t="s">
        <v>306</v>
      </c>
      <c r="L3" s="390" t="s">
        <v>587</v>
      </c>
      <c r="M3" s="603" t="s">
        <v>47</v>
      </c>
    </row>
    <row r="4" spans="1:13" ht="50" x14ac:dyDescent="0.25">
      <c r="A4" s="754" t="s">
        <v>1396</v>
      </c>
      <c r="B4" s="351" t="s">
        <v>1397</v>
      </c>
      <c r="C4" s="312" t="s">
        <v>1398</v>
      </c>
      <c r="D4" s="313">
        <v>5</v>
      </c>
      <c r="E4" s="312" t="s">
        <v>1399</v>
      </c>
      <c r="F4" s="612" t="s">
        <v>61</v>
      </c>
      <c r="G4" s="613">
        <f>IF(F4='Priority Ratings'!$C$21,'Priority Ratings'!$B$21,IF(F4='Priority Ratings'!$C$22,'Priority Ratings'!$B$22,IF(F4='Priority Ratings'!$C$23,'Priority Ratings'!$B$23,IF(F4='Priority Ratings'!$C$24,'Priority Ratings'!$B$24,IF(F4='Priority Ratings'!$C$25,'Priority Ratings'!$B$25,IF(F4='Priority Ratings'!$C$26,'Priority Ratings'!$B$26,IF(F4='Priority Ratings'!$C$27,'Priority Ratings'!$B$27,"No Rating")))))))</f>
        <v>5</v>
      </c>
      <c r="H4" s="614">
        <f t="shared" ref="H4:H12" si="0">G4/G$13</f>
        <v>0.11363636363636363</v>
      </c>
      <c r="I4" s="626" t="s">
        <v>64</v>
      </c>
      <c r="J4" s="615">
        <v>0</v>
      </c>
      <c r="K4" s="391"/>
      <c r="L4" s="616"/>
      <c r="M4" s="639">
        <f>J4*H4</f>
        <v>0</v>
      </c>
    </row>
    <row r="5" spans="1:13" ht="37.5" x14ac:dyDescent="0.25">
      <c r="A5" s="754"/>
      <c r="B5" s="328" t="s">
        <v>1400</v>
      </c>
      <c r="C5" s="312" t="s">
        <v>1401</v>
      </c>
      <c r="D5" s="313">
        <v>5</v>
      </c>
      <c r="E5" s="312" t="s">
        <v>1402</v>
      </c>
      <c r="F5" s="525" t="s">
        <v>61</v>
      </c>
      <c r="G5" s="475">
        <f>IF(F5='Priority Ratings'!$C$21,'Priority Ratings'!$B$21,IF(F5='Priority Ratings'!$C$22,'Priority Ratings'!$B$22,IF(F5='Priority Ratings'!$C$23,'Priority Ratings'!$B$23,IF(F5='Priority Ratings'!$C$24,'Priority Ratings'!$B$24,IF(F5='Priority Ratings'!$C$25,'Priority Ratings'!$B$25,IF(F5='Priority Ratings'!$C$26,'Priority Ratings'!$B$26,IF(F5='Priority Ratings'!$C$27,'Priority Ratings'!$B$27,"No Rating")))))))</f>
        <v>5</v>
      </c>
      <c r="H5" s="465">
        <f t="shared" si="0"/>
        <v>0.11363636363636363</v>
      </c>
      <c r="I5" s="466" t="s">
        <v>56</v>
      </c>
      <c r="J5" s="468">
        <v>0</v>
      </c>
      <c r="K5" s="342"/>
      <c r="L5" s="461"/>
      <c r="M5" s="524">
        <f t="shared" ref="M5:M12" si="1">J5*H5</f>
        <v>0</v>
      </c>
    </row>
    <row r="6" spans="1:13" ht="37.5" x14ac:dyDescent="0.25">
      <c r="A6" s="754"/>
      <c r="B6" s="328" t="s">
        <v>1403</v>
      </c>
      <c r="C6" s="312" t="s">
        <v>1404</v>
      </c>
      <c r="D6" s="313">
        <v>5</v>
      </c>
      <c r="E6" s="312" t="s">
        <v>1405</v>
      </c>
      <c r="F6" s="525" t="s">
        <v>61</v>
      </c>
      <c r="G6" s="475">
        <f>IF(F6='Priority Ratings'!$C$21,'Priority Ratings'!$B$21,IF(F6='Priority Ratings'!$C$22,'Priority Ratings'!$B$22,IF(F6='Priority Ratings'!$C$23,'Priority Ratings'!$B$23,IF(F6='Priority Ratings'!$C$24,'Priority Ratings'!$B$24,IF(F6='Priority Ratings'!$C$25,'Priority Ratings'!$B$25,IF(F6='Priority Ratings'!$C$26,'Priority Ratings'!$B$26,IF(F6='Priority Ratings'!$C$27,'Priority Ratings'!$B$27,"No Rating")))))))</f>
        <v>5</v>
      </c>
      <c r="H6" s="465">
        <f t="shared" si="0"/>
        <v>0.11363636363636363</v>
      </c>
      <c r="I6" s="466" t="s">
        <v>56</v>
      </c>
      <c r="J6" s="468">
        <v>0</v>
      </c>
      <c r="K6" s="342"/>
      <c r="L6" s="461"/>
      <c r="M6" s="524">
        <f t="shared" si="1"/>
        <v>0</v>
      </c>
    </row>
    <row r="7" spans="1:13" ht="46" x14ac:dyDescent="0.25">
      <c r="A7" s="754"/>
      <c r="B7" s="328" t="s">
        <v>1406</v>
      </c>
      <c r="C7" s="312" t="s">
        <v>1407</v>
      </c>
      <c r="D7" s="313">
        <v>5</v>
      </c>
      <c r="E7" s="312" t="s">
        <v>1408</v>
      </c>
      <c r="F7" s="525" t="s">
        <v>61</v>
      </c>
      <c r="G7" s="475">
        <f>IF(F7='Priority Ratings'!$C$21,'Priority Ratings'!$B$21,IF(F7='Priority Ratings'!$C$22,'Priority Ratings'!$B$22,IF(F7='Priority Ratings'!$C$23,'Priority Ratings'!$B$23,IF(F7='Priority Ratings'!$C$24,'Priority Ratings'!$B$24,IF(F7='Priority Ratings'!$C$25,'Priority Ratings'!$B$25,IF(F7='Priority Ratings'!$C$26,'Priority Ratings'!$B$26,IF(F7='Priority Ratings'!$C$27,'Priority Ratings'!$B$27,"No Rating")))))))</f>
        <v>5</v>
      </c>
      <c r="H7" s="465">
        <f t="shared" si="0"/>
        <v>0.11363636363636363</v>
      </c>
      <c r="I7" s="466" t="s">
        <v>56</v>
      </c>
      <c r="J7" s="468">
        <v>0</v>
      </c>
      <c r="K7" s="342"/>
      <c r="L7" s="461"/>
      <c r="M7" s="524">
        <f t="shared" si="1"/>
        <v>0</v>
      </c>
    </row>
    <row r="8" spans="1:13" ht="37.5" x14ac:dyDescent="0.25">
      <c r="A8" s="754"/>
      <c r="B8" s="328" t="s">
        <v>1409</v>
      </c>
      <c r="C8" s="312" t="s">
        <v>1410</v>
      </c>
      <c r="D8" s="313">
        <v>5</v>
      </c>
      <c r="E8" s="312" t="s">
        <v>1411</v>
      </c>
      <c r="F8" s="525" t="s">
        <v>61</v>
      </c>
      <c r="G8" s="475">
        <f>IF(F8='Priority Ratings'!$C$21,'Priority Ratings'!$B$21,IF(F8='Priority Ratings'!$C$22,'Priority Ratings'!$B$22,IF(F8='Priority Ratings'!$C$23,'Priority Ratings'!$B$23,IF(F8='Priority Ratings'!$C$24,'Priority Ratings'!$B$24,IF(F8='Priority Ratings'!$C$25,'Priority Ratings'!$B$25,IF(F8='Priority Ratings'!$C$26,'Priority Ratings'!$B$26,IF(F8='Priority Ratings'!$C$27,'Priority Ratings'!$B$27,"No Rating")))))))</f>
        <v>5</v>
      </c>
      <c r="H8" s="465">
        <f t="shared" si="0"/>
        <v>0.11363636363636363</v>
      </c>
      <c r="I8" s="466" t="s">
        <v>56</v>
      </c>
      <c r="J8" s="468">
        <v>0</v>
      </c>
      <c r="K8" s="342"/>
      <c r="L8" s="461"/>
      <c r="M8" s="524">
        <f t="shared" si="1"/>
        <v>0</v>
      </c>
    </row>
    <row r="9" spans="1:13" ht="37.5" x14ac:dyDescent="0.25">
      <c r="A9" s="754"/>
      <c r="B9" s="328" t="s">
        <v>1412</v>
      </c>
      <c r="C9" s="312" t="s">
        <v>1413</v>
      </c>
      <c r="D9" s="313">
        <v>5</v>
      </c>
      <c r="E9" s="312" t="s">
        <v>1414</v>
      </c>
      <c r="F9" s="525" t="s">
        <v>61</v>
      </c>
      <c r="G9" s="475">
        <f>IF(F9='Priority Ratings'!$C$21,'Priority Ratings'!$B$21,IF(F9='Priority Ratings'!$C$22,'Priority Ratings'!$B$22,IF(F9='Priority Ratings'!$C$23,'Priority Ratings'!$B$23,IF(F9='Priority Ratings'!$C$24,'Priority Ratings'!$B$24,IF(F9='Priority Ratings'!$C$25,'Priority Ratings'!$B$25,IF(F9='Priority Ratings'!$C$26,'Priority Ratings'!$B$26,IF(F9='Priority Ratings'!$C$27,'Priority Ratings'!$B$27,"No Rating")))))))</f>
        <v>5</v>
      </c>
      <c r="H9" s="465">
        <f t="shared" si="0"/>
        <v>0.11363636363636363</v>
      </c>
      <c r="I9" s="466" t="s">
        <v>56</v>
      </c>
      <c r="J9" s="468">
        <v>0</v>
      </c>
      <c r="K9" s="342"/>
      <c r="L9" s="461"/>
      <c r="M9" s="524">
        <f t="shared" si="1"/>
        <v>0</v>
      </c>
    </row>
    <row r="10" spans="1:13" ht="37.5" x14ac:dyDescent="0.25">
      <c r="A10" s="754"/>
      <c r="B10" s="328" t="s">
        <v>1415</v>
      </c>
      <c r="C10" s="312" t="s">
        <v>1416</v>
      </c>
      <c r="D10" s="313">
        <v>5</v>
      </c>
      <c r="E10" s="312" t="s">
        <v>1417</v>
      </c>
      <c r="F10" s="525" t="s">
        <v>61</v>
      </c>
      <c r="G10" s="475">
        <f>IF(F10='Priority Ratings'!$C$21,'Priority Ratings'!$B$21,IF(F10='Priority Ratings'!$C$22,'Priority Ratings'!$B$22,IF(F10='Priority Ratings'!$C$23,'Priority Ratings'!$B$23,IF(F10='Priority Ratings'!$C$24,'Priority Ratings'!$B$24,IF(F10='Priority Ratings'!$C$25,'Priority Ratings'!$B$25,IF(F10='Priority Ratings'!$C$26,'Priority Ratings'!$B$26,IF(F10='Priority Ratings'!$C$27,'Priority Ratings'!$B$27,"No Rating")))))))</f>
        <v>5</v>
      </c>
      <c r="H10" s="465">
        <f t="shared" si="0"/>
        <v>0.11363636363636363</v>
      </c>
      <c r="I10" s="466" t="s">
        <v>56</v>
      </c>
      <c r="J10" s="468">
        <v>0</v>
      </c>
      <c r="K10" s="381"/>
      <c r="L10" s="381"/>
      <c r="M10" s="524">
        <f t="shared" si="1"/>
        <v>0</v>
      </c>
    </row>
    <row r="11" spans="1:13" ht="37.5" x14ac:dyDescent="0.25">
      <c r="A11" s="754"/>
      <c r="B11" s="328" t="s">
        <v>1418</v>
      </c>
      <c r="C11" s="312" t="s">
        <v>1393</v>
      </c>
      <c r="D11" s="313">
        <v>4</v>
      </c>
      <c r="E11" s="312" t="s">
        <v>1394</v>
      </c>
      <c r="F11" s="525" t="s">
        <v>55</v>
      </c>
      <c r="G11" s="475">
        <f>IF(F11='Priority Ratings'!$C$21,'Priority Ratings'!$B$21,IF(F11='Priority Ratings'!$C$22,'Priority Ratings'!$B$22,IF(F11='Priority Ratings'!$C$23,'Priority Ratings'!$B$23,IF(F11='Priority Ratings'!$C$24,'Priority Ratings'!$B$24,IF(F11='Priority Ratings'!$C$25,'Priority Ratings'!$B$25,IF(F11='Priority Ratings'!$C$26,'Priority Ratings'!$B$26,IF(F11='Priority Ratings'!$C$27,'Priority Ratings'!$B$27,"No Rating")))))))</f>
        <v>4</v>
      </c>
      <c r="H11" s="465">
        <f t="shared" si="0"/>
        <v>9.0909090909090912E-2</v>
      </c>
      <c r="I11" s="466" t="s">
        <v>56</v>
      </c>
      <c r="J11" s="468">
        <v>0</v>
      </c>
      <c r="K11" s="381"/>
      <c r="L11" s="381"/>
      <c r="M11" s="524">
        <f t="shared" si="1"/>
        <v>0</v>
      </c>
    </row>
    <row r="12" spans="1:13" ht="38" thickBot="1" x14ac:dyDescent="0.3">
      <c r="A12" s="794"/>
      <c r="B12" s="329" t="s">
        <v>1419</v>
      </c>
      <c r="C12" s="332" t="s">
        <v>1420</v>
      </c>
      <c r="D12" s="407">
        <v>5</v>
      </c>
      <c r="E12" s="332" t="s">
        <v>1421</v>
      </c>
      <c r="F12" s="545" t="s">
        <v>61</v>
      </c>
      <c r="G12" s="500">
        <f>IF(F12='Priority Ratings'!$C$21,'Priority Ratings'!$B$21,IF(F12='Priority Ratings'!$C$22,'Priority Ratings'!$B$22,IF(F12='Priority Ratings'!$C$23,'Priority Ratings'!$B$23,IF(F12='Priority Ratings'!$C$24,'Priority Ratings'!$B$24,IF(F12='Priority Ratings'!$C$25,'Priority Ratings'!$B$25,IF(F12='Priority Ratings'!$C$26,'Priority Ratings'!$B$26,IF(F12='Priority Ratings'!$C$27,'Priority Ratings'!$B$27,"No Rating")))))))</f>
        <v>5</v>
      </c>
      <c r="H12" s="501">
        <f t="shared" si="0"/>
        <v>0.11363636363636363</v>
      </c>
      <c r="I12" s="535" t="s">
        <v>56</v>
      </c>
      <c r="J12" s="558">
        <v>0</v>
      </c>
      <c r="K12" s="512"/>
      <c r="L12" s="512"/>
      <c r="M12" s="536">
        <f t="shared" si="1"/>
        <v>0</v>
      </c>
    </row>
    <row r="13" spans="1:13" ht="14.5" thickBot="1" x14ac:dyDescent="0.35">
      <c r="E13" s="321"/>
      <c r="G13" s="504">
        <f>SUM(G4:G12)</f>
        <v>44</v>
      </c>
      <c r="H13" s="478">
        <f>SUM(H4:H12)</f>
        <v>1</v>
      </c>
      <c r="L13" s="522" t="s">
        <v>21</v>
      </c>
      <c r="M13" s="547">
        <f>SUM(M4:M12)</f>
        <v>0</v>
      </c>
    </row>
    <row r="14" spans="1:13" x14ac:dyDescent="0.25">
      <c r="E14" s="321"/>
    </row>
    <row r="15" spans="1:13" x14ac:dyDescent="0.25">
      <c r="E15" s="321"/>
    </row>
    <row r="16" spans="1:13" x14ac:dyDescent="0.25">
      <c r="E16" s="321"/>
    </row>
    <row r="17" spans="5:5" x14ac:dyDescent="0.25">
      <c r="E17" s="321"/>
    </row>
    <row r="18" spans="5:5" x14ac:dyDescent="0.25">
      <c r="E18" s="321"/>
    </row>
    <row r="19" spans="5:5" x14ac:dyDescent="0.25">
      <c r="E19" s="321"/>
    </row>
    <row r="20" spans="5:5" x14ac:dyDescent="0.25">
      <c r="E20" s="321"/>
    </row>
    <row r="21" spans="5:5" x14ac:dyDescent="0.25">
      <c r="E21" s="321"/>
    </row>
    <row r="22" spans="5:5" x14ac:dyDescent="0.25">
      <c r="E22" s="321"/>
    </row>
    <row r="23" spans="5:5" x14ac:dyDescent="0.25">
      <c r="E23" s="321"/>
    </row>
    <row r="24" spans="5:5" x14ac:dyDescent="0.25">
      <c r="E24" s="321"/>
    </row>
    <row r="25" spans="5:5" x14ac:dyDescent="0.25">
      <c r="E25" s="321"/>
    </row>
    <row r="26" spans="5:5" x14ac:dyDescent="0.25">
      <c r="E26" s="321"/>
    </row>
    <row r="27" spans="5:5" x14ac:dyDescent="0.25">
      <c r="E27" s="321"/>
    </row>
    <row r="28" spans="5:5" x14ac:dyDescent="0.25">
      <c r="E28" s="321"/>
    </row>
    <row r="29" spans="5:5" x14ac:dyDescent="0.25">
      <c r="E29" s="321"/>
    </row>
    <row r="30" spans="5:5" x14ac:dyDescent="0.25">
      <c r="E30" s="321"/>
    </row>
    <row r="31" spans="5:5" x14ac:dyDescent="0.25">
      <c r="E31" s="321"/>
    </row>
    <row r="32" spans="5:5" x14ac:dyDescent="0.25">
      <c r="E32" s="321"/>
    </row>
    <row r="33" spans="5:5" x14ac:dyDescent="0.25">
      <c r="E33" s="321"/>
    </row>
    <row r="34" spans="5:5" x14ac:dyDescent="0.25">
      <c r="E34" s="321"/>
    </row>
    <row r="35" spans="5:5" x14ac:dyDescent="0.25">
      <c r="E35" s="321"/>
    </row>
    <row r="36" spans="5:5" x14ac:dyDescent="0.25">
      <c r="E36" s="321"/>
    </row>
    <row r="37" spans="5:5" x14ac:dyDescent="0.25">
      <c r="E37" s="321"/>
    </row>
    <row r="38" spans="5:5" x14ac:dyDescent="0.25">
      <c r="E38" s="321"/>
    </row>
    <row r="39" spans="5:5" x14ac:dyDescent="0.25">
      <c r="E39" s="321"/>
    </row>
    <row r="40" spans="5:5" x14ac:dyDescent="0.25">
      <c r="E40" s="321"/>
    </row>
    <row r="41" spans="5:5" x14ac:dyDescent="0.25">
      <c r="E41" s="321"/>
    </row>
    <row r="42" spans="5:5" x14ac:dyDescent="0.25">
      <c r="E42" s="321"/>
    </row>
    <row r="43" spans="5:5" x14ac:dyDescent="0.25">
      <c r="E43" s="321"/>
    </row>
    <row r="44" spans="5:5" x14ac:dyDescent="0.25">
      <c r="E44" s="321"/>
    </row>
    <row r="45" spans="5:5" x14ac:dyDescent="0.25">
      <c r="E45" s="321"/>
    </row>
    <row r="46" spans="5:5" x14ac:dyDescent="0.25">
      <c r="E46" s="321"/>
    </row>
    <row r="47" spans="5:5" x14ac:dyDescent="0.25">
      <c r="E47" s="321"/>
    </row>
    <row r="48" spans="5:5" x14ac:dyDescent="0.25">
      <c r="E48" s="321"/>
    </row>
    <row r="49" spans="5:5" x14ac:dyDescent="0.25">
      <c r="E49" s="321"/>
    </row>
    <row r="50" spans="5:5" x14ac:dyDescent="0.25">
      <c r="E50" s="321"/>
    </row>
    <row r="51" spans="5:5" x14ac:dyDescent="0.25">
      <c r="E51" s="321"/>
    </row>
  </sheetData>
  <mergeCells count="3">
    <mergeCell ref="A4:A12"/>
    <mergeCell ref="F2:I2"/>
    <mergeCell ref="J2:L2"/>
  </mergeCells>
  <conditionalFormatting sqref="D1:D2 D4:D1048576">
    <cfRule type="containsText" dxfId="69" priority="29" operator="containsText" text="6">
      <formula>NOT(ISERROR(SEARCH("6",D1)))</formula>
    </cfRule>
    <cfRule type="containsText" dxfId="68" priority="30" operator="containsText" text="5">
      <formula>NOT(ISERROR(SEARCH("5",D1)))</formula>
    </cfRule>
    <cfRule type="containsText" dxfId="67" priority="31" operator="containsText" text="4">
      <formula>NOT(ISERROR(SEARCH("4",D1)))</formula>
    </cfRule>
    <cfRule type="containsText" dxfId="66" priority="32" operator="containsText" text="3">
      <formula>NOT(ISERROR(SEARCH("3",D1)))</formula>
    </cfRule>
    <cfRule type="containsText" dxfId="65" priority="33" operator="containsText" text="2">
      <formula>NOT(ISERROR(SEARCH("2",D1)))</formula>
    </cfRule>
    <cfRule type="containsText" dxfId="64" priority="34" operator="containsText" text="1">
      <formula>NOT(ISERROR(SEARCH("1",D1)))</formula>
    </cfRule>
    <cfRule type="containsText" dxfId="63" priority="35" operator="containsText" text="0">
      <formula>NOT(ISERROR(SEARCH("0",D1)))</formula>
    </cfRule>
  </conditionalFormatting>
  <conditionalFormatting sqref="E3">
    <cfRule type="containsText" dxfId="62" priority="22" operator="containsText" text="6">
      <formula>NOT(ISERROR(SEARCH("6",E3)))</formula>
    </cfRule>
    <cfRule type="containsText" dxfId="61" priority="23" operator="containsText" text="5">
      <formula>NOT(ISERROR(SEARCH("5",E3)))</formula>
    </cfRule>
    <cfRule type="containsText" dxfId="60" priority="24" operator="containsText" text="4">
      <formula>NOT(ISERROR(SEARCH("4",E3)))</formula>
    </cfRule>
    <cfRule type="containsText" dxfId="59" priority="25" operator="containsText" text="3">
      <formula>NOT(ISERROR(SEARCH("3",E3)))</formula>
    </cfRule>
    <cfRule type="containsText" dxfId="58" priority="26" operator="containsText" text="2">
      <formula>NOT(ISERROR(SEARCH("2",E3)))</formula>
    </cfRule>
    <cfRule type="containsText" dxfId="57" priority="27" operator="containsText" text="1">
      <formula>NOT(ISERROR(SEARCH("1",E3)))</formula>
    </cfRule>
    <cfRule type="containsText" dxfId="56" priority="28" operator="containsText" text="0">
      <formula>NOT(ISERROR(SEARCH("0",E3)))</formula>
    </cfRule>
  </conditionalFormatting>
  <conditionalFormatting sqref="D3">
    <cfRule type="containsText" dxfId="55" priority="15" operator="containsText" text="6">
      <formula>NOT(ISERROR(SEARCH("6",D3)))</formula>
    </cfRule>
    <cfRule type="containsText" dxfId="54" priority="16" operator="containsText" text="5">
      <formula>NOT(ISERROR(SEARCH("5",D3)))</formula>
    </cfRule>
    <cfRule type="containsText" dxfId="53" priority="17" operator="containsText" text="4">
      <formula>NOT(ISERROR(SEARCH("4",D3)))</formula>
    </cfRule>
    <cfRule type="containsText" dxfId="52" priority="18" operator="containsText" text="3">
      <formula>NOT(ISERROR(SEARCH("3",D3)))</formula>
    </cfRule>
    <cfRule type="containsText" dxfId="51" priority="19" operator="containsText" text="2">
      <formula>NOT(ISERROR(SEARCH("2",D3)))</formula>
    </cfRule>
    <cfRule type="containsText" dxfId="50" priority="20" operator="containsText" text="1">
      <formula>NOT(ISERROR(SEARCH("1",D3)))</formula>
    </cfRule>
    <cfRule type="containsText" dxfId="49" priority="21" operator="containsText" text="0">
      <formula>NOT(ISERROR(SEARCH("0",D3)))</formula>
    </cfRule>
  </conditionalFormatting>
  <dataValidations count="1">
    <dataValidation allowBlank="1" showInputMessage="1" showErrorMessage="1" promptTitle="Supplier Evidence" prompt="If the answer is fully comply or partially comply , then provide the actual document name(section, paragraph, page) /evidence and hyperlink to this column as proof" sqref="K4:K9" xr:uid="{00000000-0002-0000-2E00-000000000000}"/>
  </dataValidations>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beginsWith" priority="1" operator="beginsWith" text="6" id="{D184FE85-2309-4D93-9269-CA08FF615EC4}">
            <xm:f>LEFT('Manage system access '!J4,LEN("6"))="6"</xm:f>
            <x14:dxf>
              <fill>
                <patternFill>
                  <bgColor rgb="FFFFCCCC"/>
                </patternFill>
              </fill>
            </x14:dxf>
          </x14:cfRule>
          <x14:cfRule type="beginsWith" priority="2" operator="beginsWith" text="5" id="{77DAE718-EB55-4A00-88A0-C00093CF2F8A}">
            <xm:f>LEFT('Manage system access '!J4,LEN("5"))="5"</xm:f>
            <x14:dxf>
              <fill>
                <patternFill>
                  <bgColor rgb="FFFFFFCC"/>
                </patternFill>
              </fill>
            </x14:dxf>
          </x14:cfRule>
          <x14:cfRule type="beginsWith" priority="3" operator="beginsWith" text="4" id="{4B815929-481E-4DB7-A788-651191D3D7F5}">
            <xm:f>LEFT('Manage system access '!J4,LEN("4"))="4"</xm:f>
            <x14:dxf>
              <fill>
                <patternFill>
                  <bgColor rgb="FFFFFFCC"/>
                </patternFill>
              </fill>
            </x14:dxf>
          </x14:cfRule>
          <x14:cfRule type="beginsWith" priority="4" operator="beginsWith" text="3" id="{D2B7DAAF-38B3-4A03-9818-5BC81BA301BC}">
            <xm:f>LEFT('Manage system access '!J4,LEN("3"))="3"</xm:f>
            <x14:dxf>
              <fill>
                <patternFill>
                  <bgColor rgb="FFFFFFCC"/>
                </patternFill>
              </fill>
            </x14:dxf>
          </x14:cfRule>
          <x14:cfRule type="beginsWith" priority="5" operator="beginsWith" text="2" id="{4D1C3596-2FF9-4F9A-AD61-4E39C32CE954}">
            <xm:f>LEFT('Manage system access '!J4,LEN("2"))="2"</xm:f>
            <x14:dxf>
              <fill>
                <patternFill>
                  <fgColor theme="0"/>
                  <bgColor rgb="FFCCFFCC"/>
                </patternFill>
              </fill>
            </x14:dxf>
          </x14:cfRule>
          <x14:cfRule type="beginsWith" priority="6" operator="beginsWith" text="1" id="{F12E398F-CAC3-4872-845B-B9531F5460A2}">
            <xm:f>LEFT('Manage system access '!J4,LEN("1"))="1"</xm:f>
            <x14:dxf>
              <fill>
                <patternFill>
                  <bgColor rgb="FFCCFFCC"/>
                </patternFill>
              </fill>
            </x14:dxf>
          </x14:cfRule>
          <x14:cfRule type="beginsWith" priority="7" operator="beginsWith" text="0" id="{23F839C7-4A19-4ECA-BF22-25A8360599C6}">
            <xm:f>LEFT('Manage system access '!J4,LEN("0"))="0"</xm:f>
            <x14:dxf>
              <fill>
                <patternFill>
                  <bgColor rgb="FFCCFFCC"/>
                </patternFill>
              </fill>
            </x14:dxf>
          </x14:cfRule>
          <xm:sqref>F4:I12 M4:M12</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r:uid="{00000000-0002-0000-2E00-000001000000}">
          <x14:formula1>
            <xm:f>'Priority Ratings'!$C$21:$C$27</xm:f>
          </x14:formula1>
          <xm:sqref>F4:F12</xm:sqref>
        </x14:dataValidation>
        <x14:dataValidation type="list" showInputMessage="1" showErrorMessage="1" promptTitle="Supplier" prompt="Please make a selection from the list" xr:uid="{00000000-0002-0000-2E00-000002000000}">
          <x14:formula1>
            <xm:f>'Priority Ratings'!$I$21:$I$23</xm:f>
          </x14:formula1>
          <xm:sqref>J4:J12</xm:sqref>
        </x14:dataValidation>
      </x14:dataValidations>
    </ext>
  </extLst>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dimension ref="A1:L98"/>
  <sheetViews>
    <sheetView topLeftCell="E1" workbookViewId="0">
      <selection activeCell="F60" sqref="F60"/>
    </sheetView>
  </sheetViews>
  <sheetFormatPr defaultColWidth="9.1796875" defaultRowHeight="14" x14ac:dyDescent="0.3"/>
  <cols>
    <col min="1" max="1" width="9.81640625" style="299" customWidth="1"/>
    <col min="2" max="2" width="13.81640625" style="299" customWidth="1"/>
    <col min="3" max="3" width="37.81640625" style="299" customWidth="1"/>
    <col min="4" max="4" width="55.453125" style="302" customWidth="1"/>
    <col min="5" max="5" width="17.453125" style="321" customWidth="1"/>
    <col min="6" max="6" width="11.26953125" style="321" customWidth="1"/>
    <col min="7" max="7" width="14.26953125" style="321" customWidth="1"/>
    <col min="8" max="8" width="38.54296875" style="321" customWidth="1"/>
    <col min="9" max="9" width="17" style="321" customWidth="1"/>
    <col min="10" max="10" width="25.453125" style="321" customWidth="1"/>
    <col min="11" max="11" width="17.54296875" style="321" customWidth="1"/>
    <col min="12" max="12" width="19.54296875" style="321" customWidth="1"/>
    <col min="13" max="16384" width="9.1796875" style="299"/>
  </cols>
  <sheetData>
    <row r="1" spans="1:12" ht="20.5" thickBot="1" x14ac:dyDescent="0.35">
      <c r="A1" s="298" t="s">
        <v>1422</v>
      </c>
      <c r="E1" s="336"/>
      <c r="F1" s="336"/>
      <c r="G1" s="336"/>
      <c r="H1" s="336"/>
      <c r="I1" s="336"/>
      <c r="J1" s="336"/>
      <c r="K1" s="336"/>
      <c r="L1" s="336"/>
    </row>
    <row r="2" spans="1:12" ht="20.5" thickBot="1" x14ac:dyDescent="0.35">
      <c r="A2" s="298"/>
      <c r="E2" s="739" t="s">
        <v>1693</v>
      </c>
      <c r="F2" s="740"/>
      <c r="G2" s="740"/>
      <c r="H2" s="741"/>
      <c r="I2" s="742" t="s">
        <v>1692</v>
      </c>
      <c r="J2" s="743"/>
      <c r="K2" s="744"/>
      <c r="L2" s="336"/>
    </row>
    <row r="3" spans="1:12" ht="81" customHeight="1" thickBot="1" x14ac:dyDescent="0.3">
      <c r="A3" s="304" t="s">
        <v>308</v>
      </c>
      <c r="B3" s="348" t="s">
        <v>309</v>
      </c>
      <c r="C3" s="305" t="s">
        <v>310</v>
      </c>
      <c r="D3" s="307" t="s">
        <v>312</v>
      </c>
      <c r="E3" s="532" t="s">
        <v>42</v>
      </c>
      <c r="F3" s="532" t="s">
        <v>43</v>
      </c>
      <c r="G3" s="532" t="s">
        <v>44</v>
      </c>
      <c r="H3" s="532" t="s">
        <v>45</v>
      </c>
      <c r="I3" s="308" t="s">
        <v>1688</v>
      </c>
      <c r="J3" s="308" t="s">
        <v>1695</v>
      </c>
      <c r="K3" s="308" t="s">
        <v>587</v>
      </c>
      <c r="L3" s="533" t="s">
        <v>47</v>
      </c>
    </row>
    <row r="4" spans="1:12" ht="50" x14ac:dyDescent="0.25">
      <c r="A4" s="754" t="s">
        <v>1422</v>
      </c>
      <c r="B4" s="351" t="s">
        <v>1423</v>
      </c>
      <c r="C4" s="351" t="s">
        <v>1424</v>
      </c>
      <c r="D4" s="351" t="s">
        <v>1425</v>
      </c>
      <c r="E4" s="530" t="s">
        <v>61</v>
      </c>
      <c r="F4" s="531">
        <f>IF(E4='Priority Ratings'!$C$21,'Priority Ratings'!$B$21,IF(E4='Priority Ratings'!$C$22,'Priority Ratings'!$B$22,IF(E4='Priority Ratings'!$C$23,'Priority Ratings'!$B$23,IF(E4='Priority Ratings'!$C$24,'Priority Ratings'!$B$24,IF(E4='Priority Ratings'!$C$25,'Priority Ratings'!$B$25,IF(E4='Priority Ratings'!$C$26,'Priority Ratings'!$B$26,IF(E4='Priority Ratings'!$C$27,'Priority Ratings'!$B$27,"No Rating")))))))</f>
        <v>5</v>
      </c>
      <c r="G4" s="506">
        <f t="shared" ref="G4:G35" si="0">F4/F$60</f>
        <v>1.7857142857142856E-2</v>
      </c>
      <c r="H4" s="546" t="s">
        <v>64</v>
      </c>
      <c r="I4" s="473">
        <v>0</v>
      </c>
      <c r="J4" s="272"/>
      <c r="K4" s="474"/>
      <c r="L4" s="641">
        <f>I4*G4</f>
        <v>0</v>
      </c>
    </row>
    <row r="5" spans="1:12" ht="112.5" customHeight="1" x14ac:dyDescent="0.25">
      <c r="A5" s="754"/>
      <c r="B5" s="328" t="s">
        <v>1426</v>
      </c>
      <c r="C5" s="328" t="s">
        <v>1427</v>
      </c>
      <c r="D5" s="328" t="s">
        <v>1428</v>
      </c>
      <c r="E5" s="525" t="s">
        <v>61</v>
      </c>
      <c r="F5" s="475">
        <f>IF(E5='Priority Ratings'!$C$21,'Priority Ratings'!$B$21,IF(E5='Priority Ratings'!$C$22,'Priority Ratings'!$B$22,IF(E5='Priority Ratings'!$C$23,'Priority Ratings'!$B$23,IF(E5='Priority Ratings'!$C$24,'Priority Ratings'!$B$24,IF(E5='Priority Ratings'!$C$25,'Priority Ratings'!$B$25,IF(E5='Priority Ratings'!$C$26,'Priority Ratings'!$B$26,IF(E5='Priority Ratings'!$C$27,'Priority Ratings'!$B$27,"No Rating")))))))</f>
        <v>5</v>
      </c>
      <c r="G5" s="465">
        <f t="shared" si="0"/>
        <v>1.7857142857142856E-2</v>
      </c>
      <c r="H5" s="466" t="s">
        <v>56</v>
      </c>
      <c r="I5" s="468">
        <v>0</v>
      </c>
      <c r="J5" s="342"/>
      <c r="K5" s="461"/>
      <c r="L5" s="524">
        <f t="shared" ref="L5:L59" si="1">I5*G5</f>
        <v>0</v>
      </c>
    </row>
    <row r="6" spans="1:12" ht="80.5" x14ac:dyDescent="0.25">
      <c r="A6" s="754"/>
      <c r="B6" s="328" t="s">
        <v>1429</v>
      </c>
      <c r="C6" s="328" t="s">
        <v>1430</v>
      </c>
      <c r="D6" s="328" t="s">
        <v>1431</v>
      </c>
      <c r="E6" s="525" t="s">
        <v>61</v>
      </c>
      <c r="F6" s="475">
        <f>IF(E6='Priority Ratings'!$C$21,'Priority Ratings'!$B$21,IF(E6='Priority Ratings'!$C$22,'Priority Ratings'!$B$22,IF(E6='Priority Ratings'!$C$23,'Priority Ratings'!$B$23,IF(E6='Priority Ratings'!$C$24,'Priority Ratings'!$B$24,IF(E6='Priority Ratings'!$C$25,'Priority Ratings'!$B$25,IF(E6='Priority Ratings'!$C$26,'Priority Ratings'!$B$26,IF(E6='Priority Ratings'!$C$27,'Priority Ratings'!$B$27,"No Rating")))))))</f>
        <v>5</v>
      </c>
      <c r="G6" s="465">
        <f t="shared" si="0"/>
        <v>1.7857142857142856E-2</v>
      </c>
      <c r="H6" s="466" t="s">
        <v>56</v>
      </c>
      <c r="I6" s="468">
        <v>0</v>
      </c>
      <c r="J6" s="342"/>
      <c r="K6" s="461"/>
      <c r="L6" s="524">
        <f t="shared" si="1"/>
        <v>0</v>
      </c>
    </row>
    <row r="7" spans="1:12" ht="80.5" x14ac:dyDescent="0.25">
      <c r="A7" s="754"/>
      <c r="B7" s="328" t="s">
        <v>1432</v>
      </c>
      <c r="C7" s="328" t="s">
        <v>1433</v>
      </c>
      <c r="D7" s="328" t="s">
        <v>1434</v>
      </c>
      <c r="E7" s="525" t="s">
        <v>61</v>
      </c>
      <c r="F7" s="475">
        <f>IF(E7='Priority Ratings'!$C$21,'Priority Ratings'!$B$21,IF(E7='Priority Ratings'!$C$22,'Priority Ratings'!$B$22,IF(E7='Priority Ratings'!$C$23,'Priority Ratings'!$B$23,IF(E7='Priority Ratings'!$C$24,'Priority Ratings'!$B$24,IF(E7='Priority Ratings'!$C$25,'Priority Ratings'!$B$25,IF(E7='Priority Ratings'!$C$26,'Priority Ratings'!$B$26,IF(E7='Priority Ratings'!$C$27,'Priority Ratings'!$B$27,"No Rating")))))))</f>
        <v>5</v>
      </c>
      <c r="G7" s="465">
        <f t="shared" si="0"/>
        <v>1.7857142857142856E-2</v>
      </c>
      <c r="H7" s="466" t="s">
        <v>56</v>
      </c>
      <c r="I7" s="468">
        <v>0</v>
      </c>
      <c r="J7" s="342"/>
      <c r="K7" s="461"/>
      <c r="L7" s="524">
        <f t="shared" si="1"/>
        <v>0</v>
      </c>
    </row>
    <row r="8" spans="1:12" ht="108" customHeight="1" x14ac:dyDescent="0.25">
      <c r="A8" s="754"/>
      <c r="B8" s="328" t="s">
        <v>1435</v>
      </c>
      <c r="C8" s="328" t="s">
        <v>1436</v>
      </c>
      <c r="D8" s="328" t="s">
        <v>1437</v>
      </c>
      <c r="E8" s="525" t="s">
        <v>61</v>
      </c>
      <c r="F8" s="475">
        <f>IF(E8='Priority Ratings'!$C$21,'Priority Ratings'!$B$21,IF(E8='Priority Ratings'!$C$22,'Priority Ratings'!$B$22,IF(E8='Priority Ratings'!$C$23,'Priority Ratings'!$B$23,IF(E8='Priority Ratings'!$C$24,'Priority Ratings'!$B$24,IF(E8='Priority Ratings'!$C$25,'Priority Ratings'!$B$25,IF(E8='Priority Ratings'!$C$26,'Priority Ratings'!$B$26,IF(E8='Priority Ratings'!$C$27,'Priority Ratings'!$B$27,"No Rating")))))))</f>
        <v>5</v>
      </c>
      <c r="G8" s="465">
        <f t="shared" si="0"/>
        <v>1.7857142857142856E-2</v>
      </c>
      <c r="H8" s="466" t="s">
        <v>56</v>
      </c>
      <c r="I8" s="468">
        <v>0</v>
      </c>
      <c r="J8" s="342"/>
      <c r="K8" s="461"/>
      <c r="L8" s="524">
        <f t="shared" si="1"/>
        <v>0</v>
      </c>
    </row>
    <row r="9" spans="1:12" ht="95.25" customHeight="1" x14ac:dyDescent="0.25">
      <c r="A9" s="754"/>
      <c r="B9" s="328" t="s">
        <v>1438</v>
      </c>
      <c r="C9" s="328" t="s">
        <v>1439</v>
      </c>
      <c r="D9" s="328" t="s">
        <v>1440</v>
      </c>
      <c r="E9" s="525" t="s">
        <v>61</v>
      </c>
      <c r="F9" s="475">
        <f>IF(E9='Priority Ratings'!$C$21,'Priority Ratings'!$B$21,IF(E9='Priority Ratings'!$C$22,'Priority Ratings'!$B$22,IF(E9='Priority Ratings'!$C$23,'Priority Ratings'!$B$23,IF(E9='Priority Ratings'!$C$24,'Priority Ratings'!$B$24,IF(E9='Priority Ratings'!$C$25,'Priority Ratings'!$B$25,IF(E9='Priority Ratings'!$C$26,'Priority Ratings'!$B$26,IF(E9='Priority Ratings'!$C$27,'Priority Ratings'!$B$27,"No Rating")))))))</f>
        <v>5</v>
      </c>
      <c r="G9" s="465">
        <f t="shared" si="0"/>
        <v>1.7857142857142856E-2</v>
      </c>
      <c r="H9" s="466" t="s">
        <v>56</v>
      </c>
      <c r="I9" s="468">
        <v>0</v>
      </c>
      <c r="J9" s="342"/>
      <c r="K9" s="461"/>
      <c r="L9" s="524">
        <f t="shared" si="1"/>
        <v>0</v>
      </c>
    </row>
    <row r="10" spans="1:12" ht="69" x14ac:dyDescent="0.25">
      <c r="A10" s="754"/>
      <c r="B10" s="328" t="s">
        <v>1441</v>
      </c>
      <c r="C10" s="328" t="s">
        <v>1442</v>
      </c>
      <c r="D10" s="328" t="s">
        <v>1443</v>
      </c>
      <c r="E10" s="525" t="s">
        <v>61</v>
      </c>
      <c r="F10" s="475">
        <f>IF(E10='Priority Ratings'!$C$21,'Priority Ratings'!$B$21,IF(E10='Priority Ratings'!$C$22,'Priority Ratings'!$B$22,IF(E10='Priority Ratings'!$C$23,'Priority Ratings'!$B$23,IF(E10='Priority Ratings'!$C$24,'Priority Ratings'!$B$24,IF(E10='Priority Ratings'!$C$25,'Priority Ratings'!$B$25,IF(E10='Priority Ratings'!$C$26,'Priority Ratings'!$B$26,IF(E10='Priority Ratings'!$C$27,'Priority Ratings'!$B$27,"No Rating")))))))</f>
        <v>5</v>
      </c>
      <c r="G10" s="465">
        <f t="shared" si="0"/>
        <v>1.7857142857142856E-2</v>
      </c>
      <c r="H10" s="466" t="s">
        <v>56</v>
      </c>
      <c r="I10" s="468">
        <v>0</v>
      </c>
      <c r="J10" s="381"/>
      <c r="K10" s="381"/>
      <c r="L10" s="524">
        <f t="shared" si="1"/>
        <v>0</v>
      </c>
    </row>
    <row r="11" spans="1:12" ht="92" x14ac:dyDescent="0.25">
      <c r="A11" s="754"/>
      <c r="B11" s="328" t="s">
        <v>1444</v>
      </c>
      <c r="C11" s="328" t="s">
        <v>1445</v>
      </c>
      <c r="D11" s="328" t="s">
        <v>1446</v>
      </c>
      <c r="E11" s="525" t="s">
        <v>61</v>
      </c>
      <c r="F11" s="475">
        <f>IF(E11='Priority Ratings'!$C$21,'Priority Ratings'!$B$21,IF(E11='Priority Ratings'!$C$22,'Priority Ratings'!$B$22,IF(E11='Priority Ratings'!$C$23,'Priority Ratings'!$B$23,IF(E11='Priority Ratings'!$C$24,'Priority Ratings'!$B$24,IF(E11='Priority Ratings'!$C$25,'Priority Ratings'!$B$25,IF(E11='Priority Ratings'!$C$26,'Priority Ratings'!$B$26,IF(E11='Priority Ratings'!$C$27,'Priority Ratings'!$B$27,"No Rating")))))))</f>
        <v>5</v>
      </c>
      <c r="G11" s="465">
        <f t="shared" si="0"/>
        <v>1.7857142857142856E-2</v>
      </c>
      <c r="H11" s="466" t="s">
        <v>56</v>
      </c>
      <c r="I11" s="468">
        <v>0</v>
      </c>
      <c r="J11" s="381"/>
      <c r="K11" s="381"/>
      <c r="L11" s="524">
        <f t="shared" si="1"/>
        <v>0</v>
      </c>
    </row>
    <row r="12" spans="1:12" ht="57.5" x14ac:dyDescent="0.25">
      <c r="A12" s="754"/>
      <c r="B12" s="328" t="s">
        <v>1447</v>
      </c>
      <c r="C12" s="328" t="s">
        <v>1448</v>
      </c>
      <c r="D12" s="328" t="s">
        <v>1449</v>
      </c>
      <c r="E12" s="525" t="s">
        <v>61</v>
      </c>
      <c r="F12" s="475">
        <f>IF(E12='Priority Ratings'!$C$21,'Priority Ratings'!$B$21,IF(E12='Priority Ratings'!$C$22,'Priority Ratings'!$B$22,IF(E12='Priority Ratings'!$C$23,'Priority Ratings'!$B$23,IF(E12='Priority Ratings'!$C$24,'Priority Ratings'!$B$24,IF(E12='Priority Ratings'!$C$25,'Priority Ratings'!$B$25,IF(E12='Priority Ratings'!$C$26,'Priority Ratings'!$B$26,IF(E12='Priority Ratings'!$C$27,'Priority Ratings'!$B$27,"No Rating")))))))</f>
        <v>5</v>
      </c>
      <c r="G12" s="465">
        <f t="shared" si="0"/>
        <v>1.7857142857142856E-2</v>
      </c>
      <c r="H12" s="466" t="s">
        <v>56</v>
      </c>
      <c r="I12" s="468">
        <v>0</v>
      </c>
      <c r="J12" s="381"/>
      <c r="K12" s="381"/>
      <c r="L12" s="524">
        <f t="shared" si="1"/>
        <v>0</v>
      </c>
    </row>
    <row r="13" spans="1:12" ht="57.5" x14ac:dyDescent="0.25">
      <c r="A13" s="754"/>
      <c r="B13" s="328" t="s">
        <v>1450</v>
      </c>
      <c r="C13" s="328" t="s">
        <v>1451</v>
      </c>
      <c r="D13" s="328" t="s">
        <v>1452</v>
      </c>
      <c r="E13" s="525" t="s">
        <v>61</v>
      </c>
      <c r="F13" s="475">
        <f>IF(E13='Priority Ratings'!$C$21,'Priority Ratings'!$B$21,IF(E13='Priority Ratings'!$C$22,'Priority Ratings'!$B$22,IF(E13='Priority Ratings'!$C$23,'Priority Ratings'!$B$23,IF(E13='Priority Ratings'!$C$24,'Priority Ratings'!$B$24,IF(E13='Priority Ratings'!$C$25,'Priority Ratings'!$B$25,IF(E13='Priority Ratings'!$C$26,'Priority Ratings'!$B$26,IF(E13='Priority Ratings'!$C$27,'Priority Ratings'!$B$27,"No Rating")))))))</f>
        <v>5</v>
      </c>
      <c r="G13" s="465">
        <f t="shared" si="0"/>
        <v>1.7857142857142856E-2</v>
      </c>
      <c r="H13" s="466" t="s">
        <v>56</v>
      </c>
      <c r="I13" s="468">
        <v>0</v>
      </c>
      <c r="J13" s="381"/>
      <c r="K13" s="381"/>
      <c r="L13" s="524">
        <f t="shared" si="1"/>
        <v>0</v>
      </c>
    </row>
    <row r="14" spans="1:12" ht="111" customHeight="1" x14ac:dyDescent="0.25">
      <c r="A14" s="754"/>
      <c r="B14" s="328" t="s">
        <v>1453</v>
      </c>
      <c r="C14" s="328" t="s">
        <v>1454</v>
      </c>
      <c r="D14" s="328" t="s">
        <v>1455</v>
      </c>
      <c r="E14" s="525" t="s">
        <v>61</v>
      </c>
      <c r="F14" s="475">
        <f>IF(E14='Priority Ratings'!$C$21,'Priority Ratings'!$B$21,IF(E14='Priority Ratings'!$C$22,'Priority Ratings'!$B$22,IF(E14='Priority Ratings'!$C$23,'Priority Ratings'!$B$23,IF(E14='Priority Ratings'!$C$24,'Priority Ratings'!$B$24,IF(E14='Priority Ratings'!$C$25,'Priority Ratings'!$B$25,IF(E14='Priority Ratings'!$C$26,'Priority Ratings'!$B$26,IF(E14='Priority Ratings'!$C$27,'Priority Ratings'!$B$27,"No Rating")))))))</f>
        <v>5</v>
      </c>
      <c r="G14" s="465">
        <f t="shared" si="0"/>
        <v>1.7857142857142856E-2</v>
      </c>
      <c r="H14" s="466" t="s">
        <v>56</v>
      </c>
      <c r="I14" s="468">
        <v>0</v>
      </c>
      <c r="J14" s="381"/>
      <c r="K14" s="381"/>
      <c r="L14" s="524">
        <f t="shared" si="1"/>
        <v>0</v>
      </c>
    </row>
    <row r="15" spans="1:12" ht="92" x14ac:dyDescent="0.25">
      <c r="A15" s="754"/>
      <c r="B15" s="328" t="s">
        <v>1456</v>
      </c>
      <c r="C15" s="328" t="s">
        <v>1457</v>
      </c>
      <c r="D15" s="328" t="s">
        <v>1458</v>
      </c>
      <c r="E15" s="525" t="s">
        <v>61</v>
      </c>
      <c r="F15" s="475">
        <f>IF(E15='Priority Ratings'!$C$21,'Priority Ratings'!$B$21,IF(E15='Priority Ratings'!$C$22,'Priority Ratings'!$B$22,IF(E15='Priority Ratings'!$C$23,'Priority Ratings'!$B$23,IF(E15='Priority Ratings'!$C$24,'Priority Ratings'!$B$24,IF(E15='Priority Ratings'!$C$25,'Priority Ratings'!$B$25,IF(E15='Priority Ratings'!$C$26,'Priority Ratings'!$B$26,IF(E15='Priority Ratings'!$C$27,'Priority Ratings'!$B$27,"No Rating")))))))</f>
        <v>5</v>
      </c>
      <c r="G15" s="465">
        <f t="shared" si="0"/>
        <v>1.7857142857142856E-2</v>
      </c>
      <c r="H15" s="466" t="s">
        <v>56</v>
      </c>
      <c r="I15" s="468">
        <v>0</v>
      </c>
      <c r="J15" s="381"/>
      <c r="K15" s="381"/>
      <c r="L15" s="524">
        <f t="shared" si="1"/>
        <v>0</v>
      </c>
    </row>
    <row r="16" spans="1:12" ht="57.5" x14ac:dyDescent="0.25">
      <c r="A16" s="754"/>
      <c r="B16" s="328" t="s">
        <v>1459</v>
      </c>
      <c r="C16" s="328" t="s">
        <v>1460</v>
      </c>
      <c r="D16" s="328" t="s">
        <v>1461</v>
      </c>
      <c r="E16" s="525" t="s">
        <v>61</v>
      </c>
      <c r="F16" s="475">
        <f>IF(E16='Priority Ratings'!$C$21,'Priority Ratings'!$B$21,IF(E16='Priority Ratings'!$C$22,'Priority Ratings'!$B$22,IF(E16='Priority Ratings'!$C$23,'Priority Ratings'!$B$23,IF(E16='Priority Ratings'!$C$24,'Priority Ratings'!$B$24,IF(E16='Priority Ratings'!$C$25,'Priority Ratings'!$B$25,IF(E16='Priority Ratings'!$C$26,'Priority Ratings'!$B$26,IF(E16='Priority Ratings'!$C$27,'Priority Ratings'!$B$27,"No Rating")))))))</f>
        <v>5</v>
      </c>
      <c r="G16" s="465">
        <f t="shared" si="0"/>
        <v>1.7857142857142856E-2</v>
      </c>
      <c r="H16" s="466" t="s">
        <v>56</v>
      </c>
      <c r="I16" s="468">
        <v>0</v>
      </c>
      <c r="J16" s="381"/>
      <c r="K16" s="381"/>
      <c r="L16" s="524">
        <f t="shared" si="1"/>
        <v>0</v>
      </c>
    </row>
    <row r="17" spans="1:12" ht="80.5" x14ac:dyDescent="0.25">
      <c r="A17" s="754"/>
      <c r="B17" s="328" t="s">
        <v>1462</v>
      </c>
      <c r="C17" s="328" t="s">
        <v>1463</v>
      </c>
      <c r="D17" s="328" t="s">
        <v>1464</v>
      </c>
      <c r="E17" s="525" t="s">
        <v>61</v>
      </c>
      <c r="F17" s="475">
        <f>IF(E17='Priority Ratings'!$C$21,'Priority Ratings'!$B$21,IF(E17='Priority Ratings'!$C$22,'Priority Ratings'!$B$22,IF(E17='Priority Ratings'!$C$23,'Priority Ratings'!$B$23,IF(E17='Priority Ratings'!$C$24,'Priority Ratings'!$B$24,IF(E17='Priority Ratings'!$C$25,'Priority Ratings'!$B$25,IF(E17='Priority Ratings'!$C$26,'Priority Ratings'!$B$26,IF(E17='Priority Ratings'!$C$27,'Priority Ratings'!$B$27,"No Rating")))))))</f>
        <v>5</v>
      </c>
      <c r="G17" s="465">
        <f t="shared" si="0"/>
        <v>1.7857142857142856E-2</v>
      </c>
      <c r="H17" s="466" t="s">
        <v>56</v>
      </c>
      <c r="I17" s="468">
        <v>0</v>
      </c>
      <c r="J17" s="381"/>
      <c r="K17" s="381"/>
      <c r="L17" s="524">
        <f t="shared" si="1"/>
        <v>0</v>
      </c>
    </row>
    <row r="18" spans="1:12" ht="57.5" x14ac:dyDescent="0.25">
      <c r="A18" s="754"/>
      <c r="B18" s="328" t="s">
        <v>1465</v>
      </c>
      <c r="C18" s="328" t="s">
        <v>1466</v>
      </c>
      <c r="D18" s="328" t="s">
        <v>1467</v>
      </c>
      <c r="E18" s="525" t="s">
        <v>61</v>
      </c>
      <c r="F18" s="475">
        <f>IF(E18='Priority Ratings'!$C$21,'Priority Ratings'!$B$21,IF(E18='Priority Ratings'!$C$22,'Priority Ratings'!$B$22,IF(E18='Priority Ratings'!$C$23,'Priority Ratings'!$B$23,IF(E18='Priority Ratings'!$C$24,'Priority Ratings'!$B$24,IF(E18='Priority Ratings'!$C$25,'Priority Ratings'!$B$25,IF(E18='Priority Ratings'!$C$26,'Priority Ratings'!$B$26,IF(E18='Priority Ratings'!$C$27,'Priority Ratings'!$B$27,"No Rating")))))))</f>
        <v>5</v>
      </c>
      <c r="G18" s="465">
        <f t="shared" si="0"/>
        <v>1.7857142857142856E-2</v>
      </c>
      <c r="H18" s="466" t="s">
        <v>56</v>
      </c>
      <c r="I18" s="468">
        <v>0</v>
      </c>
      <c r="J18" s="381"/>
      <c r="K18" s="381"/>
      <c r="L18" s="524">
        <f t="shared" si="1"/>
        <v>0</v>
      </c>
    </row>
    <row r="19" spans="1:12" ht="133.5" customHeight="1" x14ac:dyDescent="0.25">
      <c r="A19" s="754"/>
      <c r="B19" s="328" t="s">
        <v>1468</v>
      </c>
      <c r="C19" s="328" t="s">
        <v>1469</v>
      </c>
      <c r="D19" s="328" t="s">
        <v>1470</v>
      </c>
      <c r="E19" s="525" t="s">
        <v>61</v>
      </c>
      <c r="F19" s="475">
        <f>IF(E19='Priority Ratings'!$C$21,'Priority Ratings'!$B$21,IF(E19='Priority Ratings'!$C$22,'Priority Ratings'!$B$22,IF(E19='Priority Ratings'!$C$23,'Priority Ratings'!$B$23,IF(E19='Priority Ratings'!$C$24,'Priority Ratings'!$B$24,IF(E19='Priority Ratings'!$C$25,'Priority Ratings'!$B$25,IF(E19='Priority Ratings'!$C$26,'Priority Ratings'!$B$26,IF(E19='Priority Ratings'!$C$27,'Priority Ratings'!$B$27,"No Rating")))))))</f>
        <v>5</v>
      </c>
      <c r="G19" s="465">
        <f t="shared" si="0"/>
        <v>1.7857142857142856E-2</v>
      </c>
      <c r="H19" s="466" t="s">
        <v>56</v>
      </c>
      <c r="I19" s="468">
        <v>0</v>
      </c>
      <c r="J19" s="381"/>
      <c r="K19" s="381"/>
      <c r="L19" s="524">
        <f t="shared" si="1"/>
        <v>0</v>
      </c>
    </row>
    <row r="20" spans="1:12" ht="57.5" x14ac:dyDescent="0.25">
      <c r="A20" s="754"/>
      <c r="B20" s="328" t="s">
        <v>1471</v>
      </c>
      <c r="C20" s="328" t="s">
        <v>1472</v>
      </c>
      <c r="D20" s="328" t="s">
        <v>1473</v>
      </c>
      <c r="E20" s="525" t="s">
        <v>61</v>
      </c>
      <c r="F20" s="475">
        <f>IF(E20='Priority Ratings'!$C$21,'Priority Ratings'!$B$21,IF(E20='Priority Ratings'!$C$22,'Priority Ratings'!$B$22,IF(E20='Priority Ratings'!$C$23,'Priority Ratings'!$B$23,IF(E20='Priority Ratings'!$C$24,'Priority Ratings'!$B$24,IF(E20='Priority Ratings'!$C$25,'Priority Ratings'!$B$25,IF(E20='Priority Ratings'!$C$26,'Priority Ratings'!$B$26,IF(E20='Priority Ratings'!$C$27,'Priority Ratings'!$B$27,"No Rating")))))))</f>
        <v>5</v>
      </c>
      <c r="G20" s="465">
        <f t="shared" si="0"/>
        <v>1.7857142857142856E-2</v>
      </c>
      <c r="H20" s="466" t="s">
        <v>56</v>
      </c>
      <c r="I20" s="468">
        <v>0</v>
      </c>
      <c r="J20" s="381"/>
      <c r="K20" s="381"/>
      <c r="L20" s="524">
        <f t="shared" si="1"/>
        <v>0</v>
      </c>
    </row>
    <row r="21" spans="1:12" ht="80.5" x14ac:dyDescent="0.25">
      <c r="A21" s="754"/>
      <c r="B21" s="328" t="s">
        <v>1474</v>
      </c>
      <c r="C21" s="328" t="s">
        <v>1475</v>
      </c>
      <c r="D21" s="328" t="s">
        <v>1476</v>
      </c>
      <c r="E21" s="525" t="s">
        <v>61</v>
      </c>
      <c r="F21" s="475">
        <f>IF(E21='Priority Ratings'!$C$21,'Priority Ratings'!$B$21,IF(E21='Priority Ratings'!$C$22,'Priority Ratings'!$B$22,IF(E21='Priority Ratings'!$C$23,'Priority Ratings'!$B$23,IF(E21='Priority Ratings'!$C$24,'Priority Ratings'!$B$24,IF(E21='Priority Ratings'!$C$25,'Priority Ratings'!$B$25,IF(E21='Priority Ratings'!$C$26,'Priority Ratings'!$B$26,IF(E21='Priority Ratings'!$C$27,'Priority Ratings'!$B$27,"No Rating")))))))</f>
        <v>5</v>
      </c>
      <c r="G21" s="465">
        <f t="shared" si="0"/>
        <v>1.7857142857142856E-2</v>
      </c>
      <c r="H21" s="466" t="s">
        <v>56</v>
      </c>
      <c r="I21" s="468">
        <v>0</v>
      </c>
      <c r="J21" s="381"/>
      <c r="K21" s="381"/>
      <c r="L21" s="524">
        <f t="shared" si="1"/>
        <v>0</v>
      </c>
    </row>
    <row r="22" spans="1:12" ht="46" x14ac:dyDescent="0.25">
      <c r="A22" s="754"/>
      <c r="B22" s="328" t="s">
        <v>1477</v>
      </c>
      <c r="C22" s="328" t="s">
        <v>1478</v>
      </c>
      <c r="D22" s="328" t="s">
        <v>1479</v>
      </c>
      <c r="E22" s="525" t="s">
        <v>61</v>
      </c>
      <c r="F22" s="475">
        <f>IF(E22='Priority Ratings'!$C$21,'Priority Ratings'!$B$21,IF(E22='Priority Ratings'!$C$22,'Priority Ratings'!$B$22,IF(E22='Priority Ratings'!$C$23,'Priority Ratings'!$B$23,IF(E22='Priority Ratings'!$C$24,'Priority Ratings'!$B$24,IF(E22='Priority Ratings'!$C$25,'Priority Ratings'!$B$25,IF(E22='Priority Ratings'!$C$26,'Priority Ratings'!$B$26,IF(E22='Priority Ratings'!$C$27,'Priority Ratings'!$B$27,"No Rating")))))))</f>
        <v>5</v>
      </c>
      <c r="G22" s="465">
        <f t="shared" si="0"/>
        <v>1.7857142857142856E-2</v>
      </c>
      <c r="H22" s="466" t="s">
        <v>56</v>
      </c>
      <c r="I22" s="468">
        <v>0</v>
      </c>
      <c r="J22" s="381"/>
      <c r="K22" s="381"/>
      <c r="L22" s="524">
        <f t="shared" si="1"/>
        <v>0</v>
      </c>
    </row>
    <row r="23" spans="1:12" ht="103.5" x14ac:dyDescent="0.25">
      <c r="A23" s="754"/>
      <c r="B23" s="328" t="s">
        <v>1480</v>
      </c>
      <c r="C23" s="328" t="s">
        <v>1481</v>
      </c>
      <c r="D23" s="328" t="s">
        <v>1482</v>
      </c>
      <c r="E23" s="525" t="s">
        <v>61</v>
      </c>
      <c r="F23" s="475">
        <f>IF(E23='Priority Ratings'!$C$21,'Priority Ratings'!$B$21,IF(E23='Priority Ratings'!$C$22,'Priority Ratings'!$B$22,IF(E23='Priority Ratings'!$C$23,'Priority Ratings'!$B$23,IF(E23='Priority Ratings'!$C$24,'Priority Ratings'!$B$24,IF(E23='Priority Ratings'!$C$25,'Priority Ratings'!$B$25,IF(E23='Priority Ratings'!$C$26,'Priority Ratings'!$B$26,IF(E23='Priority Ratings'!$C$27,'Priority Ratings'!$B$27,"No Rating")))))))</f>
        <v>5</v>
      </c>
      <c r="G23" s="465">
        <f t="shared" si="0"/>
        <v>1.7857142857142856E-2</v>
      </c>
      <c r="H23" s="466" t="s">
        <v>56</v>
      </c>
      <c r="I23" s="468">
        <v>0</v>
      </c>
      <c r="J23" s="381"/>
      <c r="K23" s="381"/>
      <c r="L23" s="524">
        <f t="shared" si="1"/>
        <v>0</v>
      </c>
    </row>
    <row r="24" spans="1:12" ht="126.5" x14ac:dyDescent="0.25">
      <c r="A24" s="754"/>
      <c r="B24" s="328" t="s">
        <v>1483</v>
      </c>
      <c r="C24" s="328" t="s">
        <v>1484</v>
      </c>
      <c r="D24" s="328" t="s">
        <v>1485</v>
      </c>
      <c r="E24" s="525" t="s">
        <v>61</v>
      </c>
      <c r="F24" s="475">
        <f>IF(E24='Priority Ratings'!$C$21,'Priority Ratings'!$B$21,IF(E24='Priority Ratings'!$C$22,'Priority Ratings'!$B$22,IF(E24='Priority Ratings'!$C$23,'Priority Ratings'!$B$23,IF(E24='Priority Ratings'!$C$24,'Priority Ratings'!$B$24,IF(E24='Priority Ratings'!$C$25,'Priority Ratings'!$B$25,IF(E24='Priority Ratings'!$C$26,'Priority Ratings'!$B$26,IF(E24='Priority Ratings'!$C$27,'Priority Ratings'!$B$27,"No Rating")))))))</f>
        <v>5</v>
      </c>
      <c r="G24" s="465">
        <f t="shared" si="0"/>
        <v>1.7857142857142856E-2</v>
      </c>
      <c r="H24" s="466" t="s">
        <v>56</v>
      </c>
      <c r="I24" s="468">
        <v>0</v>
      </c>
      <c r="J24" s="381"/>
      <c r="K24" s="381"/>
      <c r="L24" s="524">
        <f t="shared" si="1"/>
        <v>0</v>
      </c>
    </row>
    <row r="25" spans="1:12" ht="69" x14ac:dyDescent="0.25">
      <c r="A25" s="754"/>
      <c r="B25" s="328" t="s">
        <v>1486</v>
      </c>
      <c r="C25" s="328" t="s">
        <v>1487</v>
      </c>
      <c r="D25" s="328" t="s">
        <v>1488</v>
      </c>
      <c r="E25" s="525" t="s">
        <v>61</v>
      </c>
      <c r="F25" s="475">
        <f>IF(E25='Priority Ratings'!$C$21,'Priority Ratings'!$B$21,IF(E25='Priority Ratings'!$C$22,'Priority Ratings'!$B$22,IF(E25='Priority Ratings'!$C$23,'Priority Ratings'!$B$23,IF(E25='Priority Ratings'!$C$24,'Priority Ratings'!$B$24,IF(E25='Priority Ratings'!$C$25,'Priority Ratings'!$B$25,IF(E25='Priority Ratings'!$C$26,'Priority Ratings'!$B$26,IF(E25='Priority Ratings'!$C$27,'Priority Ratings'!$B$27,"No Rating")))))))</f>
        <v>5</v>
      </c>
      <c r="G25" s="465">
        <f t="shared" si="0"/>
        <v>1.7857142857142856E-2</v>
      </c>
      <c r="H25" s="466" t="s">
        <v>56</v>
      </c>
      <c r="I25" s="468">
        <v>0</v>
      </c>
      <c r="J25" s="381"/>
      <c r="K25" s="381"/>
      <c r="L25" s="524">
        <f t="shared" si="1"/>
        <v>0</v>
      </c>
    </row>
    <row r="26" spans="1:12" ht="46" x14ac:dyDescent="0.25">
      <c r="A26" s="754"/>
      <c r="B26" s="328" t="s">
        <v>1489</v>
      </c>
      <c r="C26" s="328" t="s">
        <v>1490</v>
      </c>
      <c r="D26" s="328" t="s">
        <v>1491</v>
      </c>
      <c r="E26" s="525" t="s">
        <v>61</v>
      </c>
      <c r="F26" s="475">
        <f>IF(E26='Priority Ratings'!$C$21,'Priority Ratings'!$B$21,IF(E26='Priority Ratings'!$C$22,'Priority Ratings'!$B$22,IF(E26='Priority Ratings'!$C$23,'Priority Ratings'!$B$23,IF(E26='Priority Ratings'!$C$24,'Priority Ratings'!$B$24,IF(E26='Priority Ratings'!$C$25,'Priority Ratings'!$B$25,IF(E26='Priority Ratings'!$C$26,'Priority Ratings'!$B$26,IF(E26='Priority Ratings'!$C$27,'Priority Ratings'!$B$27,"No Rating")))))))</f>
        <v>5</v>
      </c>
      <c r="G26" s="465">
        <f t="shared" si="0"/>
        <v>1.7857142857142856E-2</v>
      </c>
      <c r="H26" s="466" t="s">
        <v>56</v>
      </c>
      <c r="I26" s="468">
        <v>0</v>
      </c>
      <c r="J26" s="381"/>
      <c r="K26" s="381"/>
      <c r="L26" s="524">
        <f t="shared" si="1"/>
        <v>0</v>
      </c>
    </row>
    <row r="27" spans="1:12" ht="80.5" x14ac:dyDescent="0.25">
      <c r="A27" s="754"/>
      <c r="B27" s="328" t="s">
        <v>1492</v>
      </c>
      <c r="C27" s="328" t="s">
        <v>1493</v>
      </c>
      <c r="D27" s="328" t="s">
        <v>1494</v>
      </c>
      <c r="E27" s="525" t="s">
        <v>61</v>
      </c>
      <c r="F27" s="475">
        <f>IF(E27='Priority Ratings'!$C$21,'Priority Ratings'!$B$21,IF(E27='Priority Ratings'!$C$22,'Priority Ratings'!$B$22,IF(E27='Priority Ratings'!$C$23,'Priority Ratings'!$B$23,IF(E27='Priority Ratings'!$C$24,'Priority Ratings'!$B$24,IF(E27='Priority Ratings'!$C$25,'Priority Ratings'!$B$25,IF(E27='Priority Ratings'!$C$26,'Priority Ratings'!$B$26,IF(E27='Priority Ratings'!$C$27,'Priority Ratings'!$B$27,"No Rating")))))))</f>
        <v>5</v>
      </c>
      <c r="G27" s="465">
        <f t="shared" si="0"/>
        <v>1.7857142857142856E-2</v>
      </c>
      <c r="H27" s="466" t="s">
        <v>56</v>
      </c>
      <c r="I27" s="468">
        <v>0</v>
      </c>
      <c r="J27" s="381"/>
      <c r="K27" s="381"/>
      <c r="L27" s="524">
        <f t="shared" si="1"/>
        <v>0</v>
      </c>
    </row>
    <row r="28" spans="1:12" ht="92" x14ac:dyDescent="0.25">
      <c r="A28" s="754"/>
      <c r="B28" s="328" t="s">
        <v>1495</v>
      </c>
      <c r="C28" s="328" t="s">
        <v>1496</v>
      </c>
      <c r="D28" s="328" t="s">
        <v>1496</v>
      </c>
      <c r="E28" s="525" t="s">
        <v>61</v>
      </c>
      <c r="F28" s="475">
        <f>IF(E28='Priority Ratings'!$C$21,'Priority Ratings'!$B$21,IF(E28='Priority Ratings'!$C$22,'Priority Ratings'!$B$22,IF(E28='Priority Ratings'!$C$23,'Priority Ratings'!$B$23,IF(E28='Priority Ratings'!$C$24,'Priority Ratings'!$B$24,IF(E28='Priority Ratings'!$C$25,'Priority Ratings'!$B$25,IF(E28='Priority Ratings'!$C$26,'Priority Ratings'!$B$26,IF(E28='Priority Ratings'!$C$27,'Priority Ratings'!$B$27,"No Rating")))))))</f>
        <v>5</v>
      </c>
      <c r="G28" s="465">
        <f t="shared" si="0"/>
        <v>1.7857142857142856E-2</v>
      </c>
      <c r="H28" s="466" t="s">
        <v>56</v>
      </c>
      <c r="I28" s="468">
        <v>0</v>
      </c>
      <c r="J28" s="381"/>
      <c r="K28" s="381"/>
      <c r="L28" s="524">
        <f t="shared" si="1"/>
        <v>0</v>
      </c>
    </row>
    <row r="29" spans="1:12" ht="80.5" x14ac:dyDescent="0.25">
      <c r="A29" s="754"/>
      <c r="B29" s="328" t="s">
        <v>1497</v>
      </c>
      <c r="C29" s="328" t="s">
        <v>1498</v>
      </c>
      <c r="D29" s="328" t="s">
        <v>1499</v>
      </c>
      <c r="E29" s="525" t="s">
        <v>61</v>
      </c>
      <c r="F29" s="475">
        <f>IF(E29='Priority Ratings'!$C$21,'Priority Ratings'!$B$21,IF(E29='Priority Ratings'!$C$22,'Priority Ratings'!$B$22,IF(E29='Priority Ratings'!$C$23,'Priority Ratings'!$B$23,IF(E29='Priority Ratings'!$C$24,'Priority Ratings'!$B$24,IF(E29='Priority Ratings'!$C$25,'Priority Ratings'!$B$25,IF(E29='Priority Ratings'!$C$26,'Priority Ratings'!$B$26,IF(E29='Priority Ratings'!$C$27,'Priority Ratings'!$B$27,"No Rating")))))))</f>
        <v>5</v>
      </c>
      <c r="G29" s="465">
        <f t="shared" si="0"/>
        <v>1.7857142857142856E-2</v>
      </c>
      <c r="H29" s="466" t="s">
        <v>56</v>
      </c>
      <c r="I29" s="468">
        <v>0</v>
      </c>
      <c r="J29" s="381"/>
      <c r="K29" s="381"/>
      <c r="L29" s="524">
        <f t="shared" si="1"/>
        <v>0</v>
      </c>
    </row>
    <row r="30" spans="1:12" ht="69" x14ac:dyDescent="0.25">
      <c r="A30" s="754"/>
      <c r="B30" s="328" t="s">
        <v>1500</v>
      </c>
      <c r="C30" s="328" t="s">
        <v>1501</v>
      </c>
      <c r="D30" s="328" t="s">
        <v>1502</v>
      </c>
      <c r="E30" s="525" t="s">
        <v>61</v>
      </c>
      <c r="F30" s="475">
        <f>IF(E30='Priority Ratings'!$C$21,'Priority Ratings'!$B$21,IF(E30='Priority Ratings'!$C$22,'Priority Ratings'!$B$22,IF(E30='Priority Ratings'!$C$23,'Priority Ratings'!$B$23,IF(E30='Priority Ratings'!$C$24,'Priority Ratings'!$B$24,IF(E30='Priority Ratings'!$C$25,'Priority Ratings'!$B$25,IF(E30='Priority Ratings'!$C$26,'Priority Ratings'!$B$26,IF(E30='Priority Ratings'!$C$27,'Priority Ratings'!$B$27,"No Rating")))))))</f>
        <v>5</v>
      </c>
      <c r="G30" s="465">
        <f t="shared" si="0"/>
        <v>1.7857142857142856E-2</v>
      </c>
      <c r="H30" s="466" t="s">
        <v>56</v>
      </c>
      <c r="I30" s="468">
        <v>0</v>
      </c>
      <c r="J30" s="381"/>
      <c r="K30" s="381"/>
      <c r="L30" s="524">
        <f t="shared" si="1"/>
        <v>0</v>
      </c>
    </row>
    <row r="31" spans="1:12" ht="46" x14ac:dyDescent="0.25">
      <c r="A31" s="754"/>
      <c r="B31" s="328" t="s">
        <v>1503</v>
      </c>
      <c r="C31" s="328" t="s">
        <v>1504</v>
      </c>
      <c r="D31" s="328" t="s">
        <v>1505</v>
      </c>
      <c r="E31" s="525" t="s">
        <v>61</v>
      </c>
      <c r="F31" s="475">
        <f>IF(E31='Priority Ratings'!$C$21,'Priority Ratings'!$B$21,IF(E31='Priority Ratings'!$C$22,'Priority Ratings'!$B$22,IF(E31='Priority Ratings'!$C$23,'Priority Ratings'!$B$23,IF(E31='Priority Ratings'!$C$24,'Priority Ratings'!$B$24,IF(E31='Priority Ratings'!$C$25,'Priority Ratings'!$B$25,IF(E31='Priority Ratings'!$C$26,'Priority Ratings'!$B$26,IF(E31='Priority Ratings'!$C$27,'Priority Ratings'!$B$27,"No Rating")))))))</f>
        <v>5</v>
      </c>
      <c r="G31" s="465">
        <f t="shared" si="0"/>
        <v>1.7857142857142856E-2</v>
      </c>
      <c r="H31" s="466" t="s">
        <v>56</v>
      </c>
      <c r="I31" s="468">
        <v>0</v>
      </c>
      <c r="J31" s="381"/>
      <c r="K31" s="381"/>
      <c r="L31" s="524">
        <f t="shared" si="1"/>
        <v>0</v>
      </c>
    </row>
    <row r="32" spans="1:12" ht="57.5" x14ac:dyDescent="0.25">
      <c r="A32" s="754"/>
      <c r="B32" s="328" t="s">
        <v>1506</v>
      </c>
      <c r="C32" s="328" t="s">
        <v>1507</v>
      </c>
      <c r="D32" s="328" t="s">
        <v>1508</v>
      </c>
      <c r="E32" s="525" t="s">
        <v>61</v>
      </c>
      <c r="F32" s="475">
        <f>IF(E32='Priority Ratings'!$C$21,'Priority Ratings'!$B$21,IF(E32='Priority Ratings'!$C$22,'Priority Ratings'!$B$22,IF(E32='Priority Ratings'!$C$23,'Priority Ratings'!$B$23,IF(E32='Priority Ratings'!$C$24,'Priority Ratings'!$B$24,IF(E32='Priority Ratings'!$C$25,'Priority Ratings'!$B$25,IF(E32='Priority Ratings'!$C$26,'Priority Ratings'!$B$26,IF(E32='Priority Ratings'!$C$27,'Priority Ratings'!$B$27,"No Rating")))))))</f>
        <v>5</v>
      </c>
      <c r="G32" s="465">
        <f t="shared" si="0"/>
        <v>1.7857142857142856E-2</v>
      </c>
      <c r="H32" s="466" t="s">
        <v>56</v>
      </c>
      <c r="I32" s="468">
        <v>0</v>
      </c>
      <c r="J32" s="381"/>
      <c r="K32" s="381"/>
      <c r="L32" s="524">
        <f t="shared" si="1"/>
        <v>0</v>
      </c>
    </row>
    <row r="33" spans="1:12" ht="57.5" x14ac:dyDescent="0.25">
      <c r="A33" s="754"/>
      <c r="B33" s="328" t="s">
        <v>1509</v>
      </c>
      <c r="C33" s="328" t="s">
        <v>1510</v>
      </c>
      <c r="D33" s="328" t="s">
        <v>1511</v>
      </c>
      <c r="E33" s="525" t="s">
        <v>61</v>
      </c>
      <c r="F33" s="475">
        <f>IF(E33='Priority Ratings'!$C$21,'Priority Ratings'!$B$21,IF(E33='Priority Ratings'!$C$22,'Priority Ratings'!$B$22,IF(E33='Priority Ratings'!$C$23,'Priority Ratings'!$B$23,IF(E33='Priority Ratings'!$C$24,'Priority Ratings'!$B$24,IF(E33='Priority Ratings'!$C$25,'Priority Ratings'!$B$25,IF(E33='Priority Ratings'!$C$26,'Priority Ratings'!$B$26,IF(E33='Priority Ratings'!$C$27,'Priority Ratings'!$B$27,"No Rating")))))))</f>
        <v>5</v>
      </c>
      <c r="G33" s="465">
        <f t="shared" si="0"/>
        <v>1.7857142857142856E-2</v>
      </c>
      <c r="H33" s="466" t="s">
        <v>56</v>
      </c>
      <c r="I33" s="468">
        <v>0</v>
      </c>
      <c r="J33" s="381"/>
      <c r="K33" s="381"/>
      <c r="L33" s="524">
        <f t="shared" si="1"/>
        <v>0</v>
      </c>
    </row>
    <row r="34" spans="1:12" ht="37.5" x14ac:dyDescent="0.25">
      <c r="A34" s="754"/>
      <c r="B34" s="328" t="s">
        <v>1512</v>
      </c>
      <c r="C34" s="328" t="s">
        <v>1513</v>
      </c>
      <c r="D34" s="328" t="s">
        <v>1514</v>
      </c>
      <c r="E34" s="525" t="s">
        <v>61</v>
      </c>
      <c r="F34" s="475">
        <f>IF(E34='Priority Ratings'!$C$21,'Priority Ratings'!$B$21,IF(E34='Priority Ratings'!$C$22,'Priority Ratings'!$B$22,IF(E34='Priority Ratings'!$C$23,'Priority Ratings'!$B$23,IF(E34='Priority Ratings'!$C$24,'Priority Ratings'!$B$24,IF(E34='Priority Ratings'!$C$25,'Priority Ratings'!$B$25,IF(E34='Priority Ratings'!$C$26,'Priority Ratings'!$B$26,IF(E34='Priority Ratings'!$C$27,'Priority Ratings'!$B$27,"No Rating")))))))</f>
        <v>5</v>
      </c>
      <c r="G34" s="465">
        <f t="shared" si="0"/>
        <v>1.7857142857142856E-2</v>
      </c>
      <c r="H34" s="466" t="s">
        <v>56</v>
      </c>
      <c r="I34" s="468">
        <v>0</v>
      </c>
      <c r="J34" s="381"/>
      <c r="K34" s="381"/>
      <c r="L34" s="524">
        <f t="shared" si="1"/>
        <v>0</v>
      </c>
    </row>
    <row r="35" spans="1:12" ht="69" x14ac:dyDescent="0.25">
      <c r="A35" s="754"/>
      <c r="B35" s="328" t="s">
        <v>1515</v>
      </c>
      <c r="C35" s="328" t="s">
        <v>1516</v>
      </c>
      <c r="D35" s="328" t="s">
        <v>1517</v>
      </c>
      <c r="E35" s="525" t="s">
        <v>61</v>
      </c>
      <c r="F35" s="475">
        <f>IF(E35='Priority Ratings'!$C$21,'Priority Ratings'!$B$21,IF(E35='Priority Ratings'!$C$22,'Priority Ratings'!$B$22,IF(E35='Priority Ratings'!$C$23,'Priority Ratings'!$B$23,IF(E35='Priority Ratings'!$C$24,'Priority Ratings'!$B$24,IF(E35='Priority Ratings'!$C$25,'Priority Ratings'!$B$25,IF(E35='Priority Ratings'!$C$26,'Priority Ratings'!$B$26,IF(E35='Priority Ratings'!$C$27,'Priority Ratings'!$B$27,"No Rating")))))))</f>
        <v>5</v>
      </c>
      <c r="G35" s="465">
        <f t="shared" si="0"/>
        <v>1.7857142857142856E-2</v>
      </c>
      <c r="H35" s="466" t="s">
        <v>56</v>
      </c>
      <c r="I35" s="468">
        <v>0</v>
      </c>
      <c r="J35" s="381"/>
      <c r="K35" s="381"/>
      <c r="L35" s="524">
        <f t="shared" si="1"/>
        <v>0</v>
      </c>
    </row>
    <row r="36" spans="1:12" ht="37.5" x14ac:dyDescent="0.25">
      <c r="A36" s="754"/>
      <c r="B36" s="328" t="s">
        <v>1518</v>
      </c>
      <c r="C36" s="328" t="s">
        <v>1519</v>
      </c>
      <c r="D36" s="328" t="s">
        <v>1520</v>
      </c>
      <c r="E36" s="525" t="s">
        <v>61</v>
      </c>
      <c r="F36" s="475">
        <f>IF(E36='Priority Ratings'!$C$21,'Priority Ratings'!$B$21,IF(E36='Priority Ratings'!$C$22,'Priority Ratings'!$B$22,IF(E36='Priority Ratings'!$C$23,'Priority Ratings'!$B$23,IF(E36='Priority Ratings'!$C$24,'Priority Ratings'!$B$24,IF(E36='Priority Ratings'!$C$25,'Priority Ratings'!$B$25,IF(E36='Priority Ratings'!$C$26,'Priority Ratings'!$B$26,IF(E36='Priority Ratings'!$C$27,'Priority Ratings'!$B$27,"No Rating")))))))</f>
        <v>5</v>
      </c>
      <c r="G36" s="465">
        <f t="shared" ref="G36:G59" si="2">F36/F$60</f>
        <v>1.7857142857142856E-2</v>
      </c>
      <c r="H36" s="466" t="s">
        <v>56</v>
      </c>
      <c r="I36" s="468">
        <v>0</v>
      </c>
      <c r="J36" s="381"/>
      <c r="K36" s="381"/>
      <c r="L36" s="524">
        <f t="shared" si="1"/>
        <v>0</v>
      </c>
    </row>
    <row r="37" spans="1:12" ht="92" x14ac:dyDescent="0.25">
      <c r="A37" s="754"/>
      <c r="B37" s="328" t="s">
        <v>1521</v>
      </c>
      <c r="C37" s="328" t="s">
        <v>1522</v>
      </c>
      <c r="D37" s="328" t="s">
        <v>1523</v>
      </c>
      <c r="E37" s="525" t="s">
        <v>61</v>
      </c>
      <c r="F37" s="475">
        <f>IF(E37='Priority Ratings'!$C$21,'Priority Ratings'!$B$21,IF(E37='Priority Ratings'!$C$22,'Priority Ratings'!$B$22,IF(E37='Priority Ratings'!$C$23,'Priority Ratings'!$B$23,IF(E37='Priority Ratings'!$C$24,'Priority Ratings'!$B$24,IF(E37='Priority Ratings'!$C$25,'Priority Ratings'!$B$25,IF(E37='Priority Ratings'!$C$26,'Priority Ratings'!$B$26,IF(E37='Priority Ratings'!$C$27,'Priority Ratings'!$B$27,"No Rating")))))))</f>
        <v>5</v>
      </c>
      <c r="G37" s="465">
        <f t="shared" si="2"/>
        <v>1.7857142857142856E-2</v>
      </c>
      <c r="H37" s="466" t="s">
        <v>56</v>
      </c>
      <c r="I37" s="468">
        <v>0</v>
      </c>
      <c r="J37" s="381"/>
      <c r="K37" s="381"/>
      <c r="L37" s="524">
        <f t="shared" si="1"/>
        <v>0</v>
      </c>
    </row>
    <row r="38" spans="1:12" ht="69" x14ac:dyDescent="0.25">
      <c r="A38" s="754"/>
      <c r="B38" s="328" t="s">
        <v>1524</v>
      </c>
      <c r="C38" s="328" t="s">
        <v>1525</v>
      </c>
      <c r="D38" s="328" t="s">
        <v>1526</v>
      </c>
      <c r="E38" s="525" t="s">
        <v>61</v>
      </c>
      <c r="F38" s="475">
        <f>IF(E38='Priority Ratings'!$C$21,'Priority Ratings'!$B$21,IF(E38='Priority Ratings'!$C$22,'Priority Ratings'!$B$22,IF(E38='Priority Ratings'!$C$23,'Priority Ratings'!$B$23,IF(E38='Priority Ratings'!$C$24,'Priority Ratings'!$B$24,IF(E38='Priority Ratings'!$C$25,'Priority Ratings'!$B$25,IF(E38='Priority Ratings'!$C$26,'Priority Ratings'!$B$26,IF(E38='Priority Ratings'!$C$27,'Priority Ratings'!$B$27,"No Rating")))))))</f>
        <v>5</v>
      </c>
      <c r="G38" s="465">
        <f t="shared" si="2"/>
        <v>1.7857142857142856E-2</v>
      </c>
      <c r="H38" s="466" t="s">
        <v>56</v>
      </c>
      <c r="I38" s="468">
        <v>0</v>
      </c>
      <c r="J38" s="381"/>
      <c r="K38" s="381"/>
      <c r="L38" s="524">
        <f t="shared" si="1"/>
        <v>0</v>
      </c>
    </row>
    <row r="39" spans="1:12" ht="37.5" x14ac:dyDescent="0.25">
      <c r="A39" s="754"/>
      <c r="B39" s="328" t="s">
        <v>1527</v>
      </c>
      <c r="C39" s="328" t="s">
        <v>1528</v>
      </c>
      <c r="D39" s="328" t="s">
        <v>1529</v>
      </c>
      <c r="E39" s="525" t="s">
        <v>61</v>
      </c>
      <c r="F39" s="475">
        <f>IF(E39='Priority Ratings'!$C$21,'Priority Ratings'!$B$21,IF(E39='Priority Ratings'!$C$22,'Priority Ratings'!$B$22,IF(E39='Priority Ratings'!$C$23,'Priority Ratings'!$B$23,IF(E39='Priority Ratings'!$C$24,'Priority Ratings'!$B$24,IF(E39='Priority Ratings'!$C$25,'Priority Ratings'!$B$25,IF(E39='Priority Ratings'!$C$26,'Priority Ratings'!$B$26,IF(E39='Priority Ratings'!$C$27,'Priority Ratings'!$B$27,"No Rating")))))))</f>
        <v>5</v>
      </c>
      <c r="G39" s="465">
        <f t="shared" si="2"/>
        <v>1.7857142857142856E-2</v>
      </c>
      <c r="H39" s="466" t="s">
        <v>56</v>
      </c>
      <c r="I39" s="468">
        <v>0</v>
      </c>
      <c r="J39" s="381"/>
      <c r="K39" s="381"/>
      <c r="L39" s="524">
        <f t="shared" si="1"/>
        <v>0</v>
      </c>
    </row>
    <row r="40" spans="1:12" ht="103.5" x14ac:dyDescent="0.25">
      <c r="A40" s="754"/>
      <c r="B40" s="328" t="s">
        <v>1530</v>
      </c>
      <c r="C40" s="328" t="s">
        <v>1531</v>
      </c>
      <c r="D40" s="328" t="s">
        <v>1532</v>
      </c>
      <c r="E40" s="525" t="s">
        <v>61</v>
      </c>
      <c r="F40" s="475">
        <f>IF(E40='Priority Ratings'!$C$21,'Priority Ratings'!$B$21,IF(E40='Priority Ratings'!$C$22,'Priority Ratings'!$B$22,IF(E40='Priority Ratings'!$C$23,'Priority Ratings'!$B$23,IF(E40='Priority Ratings'!$C$24,'Priority Ratings'!$B$24,IF(E40='Priority Ratings'!$C$25,'Priority Ratings'!$B$25,IF(E40='Priority Ratings'!$C$26,'Priority Ratings'!$B$26,IF(E40='Priority Ratings'!$C$27,'Priority Ratings'!$B$27,"No Rating")))))))</f>
        <v>5</v>
      </c>
      <c r="G40" s="465">
        <f t="shared" si="2"/>
        <v>1.7857142857142856E-2</v>
      </c>
      <c r="H40" s="466" t="s">
        <v>56</v>
      </c>
      <c r="I40" s="468">
        <v>0</v>
      </c>
      <c r="J40" s="381"/>
      <c r="K40" s="381"/>
      <c r="L40" s="524">
        <f t="shared" si="1"/>
        <v>0</v>
      </c>
    </row>
    <row r="41" spans="1:12" ht="103.5" x14ac:dyDescent="0.25">
      <c r="A41" s="754"/>
      <c r="B41" s="328" t="s">
        <v>1533</v>
      </c>
      <c r="C41" s="328" t="s">
        <v>1534</v>
      </c>
      <c r="D41" s="328" t="s">
        <v>1535</v>
      </c>
      <c r="E41" s="525" t="s">
        <v>61</v>
      </c>
      <c r="F41" s="475">
        <f>IF(E41='Priority Ratings'!$C$21,'Priority Ratings'!$B$21,IF(E41='Priority Ratings'!$C$22,'Priority Ratings'!$B$22,IF(E41='Priority Ratings'!$C$23,'Priority Ratings'!$B$23,IF(E41='Priority Ratings'!$C$24,'Priority Ratings'!$B$24,IF(E41='Priority Ratings'!$C$25,'Priority Ratings'!$B$25,IF(E41='Priority Ratings'!$C$26,'Priority Ratings'!$B$26,IF(E41='Priority Ratings'!$C$27,'Priority Ratings'!$B$27,"No Rating")))))))</f>
        <v>5</v>
      </c>
      <c r="G41" s="465">
        <f t="shared" si="2"/>
        <v>1.7857142857142856E-2</v>
      </c>
      <c r="H41" s="466" t="s">
        <v>56</v>
      </c>
      <c r="I41" s="468">
        <v>0</v>
      </c>
      <c r="J41" s="381"/>
      <c r="K41" s="381"/>
      <c r="L41" s="524">
        <f t="shared" si="1"/>
        <v>0</v>
      </c>
    </row>
    <row r="42" spans="1:12" ht="147.75" customHeight="1" x14ac:dyDescent="0.25">
      <c r="A42" s="754"/>
      <c r="B42" s="328" t="s">
        <v>1536</v>
      </c>
      <c r="C42" s="328" t="s">
        <v>1537</v>
      </c>
      <c r="D42" s="328" t="s">
        <v>1537</v>
      </c>
      <c r="E42" s="525" t="s">
        <v>61</v>
      </c>
      <c r="F42" s="475">
        <f>IF(E42='Priority Ratings'!$C$21,'Priority Ratings'!$B$21,IF(E42='Priority Ratings'!$C$22,'Priority Ratings'!$B$22,IF(E42='Priority Ratings'!$C$23,'Priority Ratings'!$B$23,IF(E42='Priority Ratings'!$C$24,'Priority Ratings'!$B$24,IF(E42='Priority Ratings'!$C$25,'Priority Ratings'!$B$25,IF(E42='Priority Ratings'!$C$26,'Priority Ratings'!$B$26,IF(E42='Priority Ratings'!$C$27,'Priority Ratings'!$B$27,"No Rating")))))))</f>
        <v>5</v>
      </c>
      <c r="G42" s="465">
        <f t="shared" si="2"/>
        <v>1.7857142857142856E-2</v>
      </c>
      <c r="H42" s="466" t="s">
        <v>56</v>
      </c>
      <c r="I42" s="468">
        <v>0</v>
      </c>
      <c r="J42" s="381"/>
      <c r="K42" s="381"/>
      <c r="L42" s="524">
        <f t="shared" si="1"/>
        <v>0</v>
      </c>
    </row>
    <row r="43" spans="1:12" ht="147" customHeight="1" x14ac:dyDescent="0.25">
      <c r="A43" s="754"/>
      <c r="B43" s="328" t="s">
        <v>1538</v>
      </c>
      <c r="C43" s="328" t="s">
        <v>1539</v>
      </c>
      <c r="D43" s="328" t="s">
        <v>1540</v>
      </c>
      <c r="E43" s="525" t="s">
        <v>61</v>
      </c>
      <c r="F43" s="475">
        <f>IF(E43='Priority Ratings'!$C$21,'Priority Ratings'!$B$21,IF(E43='Priority Ratings'!$C$22,'Priority Ratings'!$B$22,IF(E43='Priority Ratings'!$C$23,'Priority Ratings'!$B$23,IF(E43='Priority Ratings'!$C$24,'Priority Ratings'!$B$24,IF(E43='Priority Ratings'!$C$25,'Priority Ratings'!$B$25,IF(E43='Priority Ratings'!$C$26,'Priority Ratings'!$B$26,IF(E43='Priority Ratings'!$C$27,'Priority Ratings'!$B$27,"No Rating")))))))</f>
        <v>5</v>
      </c>
      <c r="G43" s="465">
        <f t="shared" si="2"/>
        <v>1.7857142857142856E-2</v>
      </c>
      <c r="H43" s="466" t="s">
        <v>56</v>
      </c>
      <c r="I43" s="468">
        <v>0</v>
      </c>
      <c r="J43" s="381"/>
      <c r="K43" s="381"/>
      <c r="L43" s="524">
        <f t="shared" si="1"/>
        <v>0</v>
      </c>
    </row>
    <row r="44" spans="1:12" ht="98.25" customHeight="1" x14ac:dyDescent="0.25">
      <c r="A44" s="754"/>
      <c r="B44" s="328" t="s">
        <v>1541</v>
      </c>
      <c r="C44" s="328" t="s">
        <v>1542</v>
      </c>
      <c r="D44" s="328" t="s">
        <v>1543</v>
      </c>
      <c r="E44" s="525" t="s">
        <v>61</v>
      </c>
      <c r="F44" s="475">
        <f>IF(E44='Priority Ratings'!$C$21,'Priority Ratings'!$B$21,IF(E44='Priority Ratings'!$C$22,'Priority Ratings'!$B$22,IF(E44='Priority Ratings'!$C$23,'Priority Ratings'!$B$23,IF(E44='Priority Ratings'!$C$24,'Priority Ratings'!$B$24,IF(E44='Priority Ratings'!$C$25,'Priority Ratings'!$B$25,IF(E44='Priority Ratings'!$C$26,'Priority Ratings'!$B$26,IF(E44='Priority Ratings'!$C$27,'Priority Ratings'!$B$27,"No Rating")))))))</f>
        <v>5</v>
      </c>
      <c r="G44" s="465">
        <f t="shared" si="2"/>
        <v>1.7857142857142856E-2</v>
      </c>
      <c r="H44" s="466" t="s">
        <v>56</v>
      </c>
      <c r="I44" s="468">
        <v>0</v>
      </c>
      <c r="J44" s="381"/>
      <c r="K44" s="381"/>
      <c r="L44" s="524">
        <f t="shared" si="1"/>
        <v>0</v>
      </c>
    </row>
    <row r="45" spans="1:12" ht="143.25" customHeight="1" x14ac:dyDescent="0.25">
      <c r="A45" s="754"/>
      <c r="B45" s="328" t="s">
        <v>1544</v>
      </c>
      <c r="C45" s="328" t="s">
        <v>1545</v>
      </c>
      <c r="D45" s="328" t="s">
        <v>1546</v>
      </c>
      <c r="E45" s="525" t="s">
        <v>61</v>
      </c>
      <c r="F45" s="475">
        <f>IF(E45='Priority Ratings'!$C$21,'Priority Ratings'!$B$21,IF(E45='Priority Ratings'!$C$22,'Priority Ratings'!$B$22,IF(E45='Priority Ratings'!$C$23,'Priority Ratings'!$B$23,IF(E45='Priority Ratings'!$C$24,'Priority Ratings'!$B$24,IF(E45='Priority Ratings'!$C$25,'Priority Ratings'!$B$25,IF(E45='Priority Ratings'!$C$26,'Priority Ratings'!$B$26,IF(E45='Priority Ratings'!$C$27,'Priority Ratings'!$B$27,"No Rating")))))))</f>
        <v>5</v>
      </c>
      <c r="G45" s="465">
        <f t="shared" si="2"/>
        <v>1.7857142857142856E-2</v>
      </c>
      <c r="H45" s="466" t="s">
        <v>56</v>
      </c>
      <c r="I45" s="468">
        <v>0</v>
      </c>
      <c r="J45" s="381"/>
      <c r="K45" s="381"/>
      <c r="L45" s="524">
        <f t="shared" si="1"/>
        <v>0</v>
      </c>
    </row>
    <row r="46" spans="1:12" ht="147" customHeight="1" x14ac:dyDescent="0.25">
      <c r="A46" s="754"/>
      <c r="B46" s="328" t="s">
        <v>1547</v>
      </c>
      <c r="C46" s="328" t="s">
        <v>1548</v>
      </c>
      <c r="D46" s="328" t="s">
        <v>1549</v>
      </c>
      <c r="E46" s="525" t="s">
        <v>61</v>
      </c>
      <c r="F46" s="475">
        <f>IF(E46='Priority Ratings'!$C$21,'Priority Ratings'!$B$21,IF(E46='Priority Ratings'!$C$22,'Priority Ratings'!$B$22,IF(E46='Priority Ratings'!$C$23,'Priority Ratings'!$B$23,IF(E46='Priority Ratings'!$C$24,'Priority Ratings'!$B$24,IF(E46='Priority Ratings'!$C$25,'Priority Ratings'!$B$25,IF(E46='Priority Ratings'!$C$26,'Priority Ratings'!$B$26,IF(E46='Priority Ratings'!$C$27,'Priority Ratings'!$B$27,"No Rating")))))))</f>
        <v>5</v>
      </c>
      <c r="G46" s="465">
        <f t="shared" si="2"/>
        <v>1.7857142857142856E-2</v>
      </c>
      <c r="H46" s="466" t="s">
        <v>56</v>
      </c>
      <c r="I46" s="468">
        <v>0</v>
      </c>
      <c r="J46" s="381"/>
      <c r="K46" s="381"/>
      <c r="L46" s="524">
        <f t="shared" si="1"/>
        <v>0</v>
      </c>
    </row>
    <row r="47" spans="1:12" ht="147.75" customHeight="1" x14ac:dyDescent="0.25">
      <c r="A47" s="754"/>
      <c r="B47" s="328" t="s">
        <v>1550</v>
      </c>
      <c r="C47" s="328" t="s">
        <v>1551</v>
      </c>
      <c r="D47" s="328" t="s">
        <v>1552</v>
      </c>
      <c r="E47" s="525" t="s">
        <v>61</v>
      </c>
      <c r="F47" s="475">
        <f>IF(E47='Priority Ratings'!$C$21,'Priority Ratings'!$B$21,IF(E47='Priority Ratings'!$C$22,'Priority Ratings'!$B$22,IF(E47='Priority Ratings'!$C$23,'Priority Ratings'!$B$23,IF(E47='Priority Ratings'!$C$24,'Priority Ratings'!$B$24,IF(E47='Priority Ratings'!$C$25,'Priority Ratings'!$B$25,IF(E47='Priority Ratings'!$C$26,'Priority Ratings'!$B$26,IF(E47='Priority Ratings'!$C$27,'Priority Ratings'!$B$27,"No Rating")))))))</f>
        <v>5</v>
      </c>
      <c r="G47" s="465">
        <f t="shared" si="2"/>
        <v>1.7857142857142856E-2</v>
      </c>
      <c r="H47" s="466" t="s">
        <v>56</v>
      </c>
      <c r="I47" s="468">
        <v>0</v>
      </c>
      <c r="J47" s="381"/>
      <c r="K47" s="381"/>
      <c r="L47" s="524">
        <f t="shared" si="1"/>
        <v>0</v>
      </c>
    </row>
    <row r="48" spans="1:12" ht="108.75" customHeight="1" x14ac:dyDescent="0.25">
      <c r="A48" s="754"/>
      <c r="B48" s="328" t="s">
        <v>1553</v>
      </c>
      <c r="C48" s="328" t="s">
        <v>1554</v>
      </c>
      <c r="D48" s="328" t="s">
        <v>1555</v>
      </c>
      <c r="E48" s="525" t="s">
        <v>61</v>
      </c>
      <c r="F48" s="475">
        <f>IF(E48='Priority Ratings'!$C$21,'Priority Ratings'!$B$21,IF(E48='Priority Ratings'!$C$22,'Priority Ratings'!$B$22,IF(E48='Priority Ratings'!$C$23,'Priority Ratings'!$B$23,IF(E48='Priority Ratings'!$C$24,'Priority Ratings'!$B$24,IF(E48='Priority Ratings'!$C$25,'Priority Ratings'!$B$25,IF(E48='Priority Ratings'!$C$26,'Priority Ratings'!$B$26,IF(E48='Priority Ratings'!$C$27,'Priority Ratings'!$B$27,"No Rating")))))))</f>
        <v>5</v>
      </c>
      <c r="G48" s="465">
        <f t="shared" si="2"/>
        <v>1.7857142857142856E-2</v>
      </c>
      <c r="H48" s="466" t="s">
        <v>56</v>
      </c>
      <c r="I48" s="468">
        <v>0</v>
      </c>
      <c r="J48" s="381"/>
      <c r="K48" s="381"/>
      <c r="L48" s="524">
        <f t="shared" si="1"/>
        <v>0</v>
      </c>
    </row>
    <row r="49" spans="1:12" ht="147.75" customHeight="1" x14ac:dyDescent="0.25">
      <c r="A49" s="754"/>
      <c r="B49" s="328" t="s">
        <v>1556</v>
      </c>
      <c r="C49" s="328" t="s">
        <v>1557</v>
      </c>
      <c r="D49" s="328" t="s">
        <v>1558</v>
      </c>
      <c r="E49" s="525" t="s">
        <v>61</v>
      </c>
      <c r="F49" s="475">
        <f>IF(E49='Priority Ratings'!$C$21,'Priority Ratings'!$B$21,IF(E49='Priority Ratings'!$C$22,'Priority Ratings'!$B$22,IF(E49='Priority Ratings'!$C$23,'Priority Ratings'!$B$23,IF(E49='Priority Ratings'!$C$24,'Priority Ratings'!$B$24,IF(E49='Priority Ratings'!$C$25,'Priority Ratings'!$B$25,IF(E49='Priority Ratings'!$C$26,'Priority Ratings'!$B$26,IF(E49='Priority Ratings'!$C$27,'Priority Ratings'!$B$27,"No Rating")))))))</f>
        <v>5</v>
      </c>
      <c r="G49" s="465">
        <f t="shared" si="2"/>
        <v>1.7857142857142856E-2</v>
      </c>
      <c r="H49" s="466" t="s">
        <v>56</v>
      </c>
      <c r="I49" s="468">
        <v>0</v>
      </c>
      <c r="J49" s="381"/>
      <c r="K49" s="381"/>
      <c r="L49" s="524">
        <f t="shared" si="1"/>
        <v>0</v>
      </c>
    </row>
    <row r="50" spans="1:12" ht="46" x14ac:dyDescent="0.25">
      <c r="A50" s="754"/>
      <c r="B50" s="328" t="s">
        <v>1559</v>
      </c>
      <c r="C50" s="328" t="s">
        <v>1560</v>
      </c>
      <c r="D50" s="328" t="s">
        <v>1561</v>
      </c>
      <c r="E50" s="525" t="s">
        <v>61</v>
      </c>
      <c r="F50" s="475">
        <f>IF(E50='Priority Ratings'!$C$21,'Priority Ratings'!$B$21,IF(E50='Priority Ratings'!$C$22,'Priority Ratings'!$B$22,IF(E50='Priority Ratings'!$C$23,'Priority Ratings'!$B$23,IF(E50='Priority Ratings'!$C$24,'Priority Ratings'!$B$24,IF(E50='Priority Ratings'!$C$25,'Priority Ratings'!$B$25,IF(E50='Priority Ratings'!$C$26,'Priority Ratings'!$B$26,IF(E50='Priority Ratings'!$C$27,'Priority Ratings'!$B$27,"No Rating")))))))</f>
        <v>5</v>
      </c>
      <c r="G50" s="465">
        <f t="shared" si="2"/>
        <v>1.7857142857142856E-2</v>
      </c>
      <c r="H50" s="466" t="s">
        <v>56</v>
      </c>
      <c r="I50" s="468">
        <v>0</v>
      </c>
      <c r="J50" s="381"/>
      <c r="K50" s="381"/>
      <c r="L50" s="524">
        <f t="shared" si="1"/>
        <v>0</v>
      </c>
    </row>
    <row r="51" spans="1:12" ht="103.5" x14ac:dyDescent="0.25">
      <c r="A51" s="754"/>
      <c r="B51" s="328" t="s">
        <v>1562</v>
      </c>
      <c r="C51" s="328" t="s">
        <v>1563</v>
      </c>
      <c r="D51" s="328" t="s">
        <v>1564</v>
      </c>
      <c r="E51" s="525" t="s">
        <v>61</v>
      </c>
      <c r="F51" s="475">
        <f>IF(E51='Priority Ratings'!$C$21,'Priority Ratings'!$B$21,IF(E51='Priority Ratings'!$C$22,'Priority Ratings'!$B$22,IF(E51='Priority Ratings'!$C$23,'Priority Ratings'!$B$23,IF(E51='Priority Ratings'!$C$24,'Priority Ratings'!$B$24,IF(E51='Priority Ratings'!$C$25,'Priority Ratings'!$B$25,IF(E51='Priority Ratings'!$C$26,'Priority Ratings'!$B$26,IF(E51='Priority Ratings'!$C$27,'Priority Ratings'!$B$27,"No Rating")))))))</f>
        <v>5</v>
      </c>
      <c r="G51" s="465">
        <f t="shared" si="2"/>
        <v>1.7857142857142856E-2</v>
      </c>
      <c r="H51" s="466" t="s">
        <v>56</v>
      </c>
      <c r="I51" s="468">
        <v>0</v>
      </c>
      <c r="J51" s="381"/>
      <c r="K51" s="381"/>
      <c r="L51" s="524">
        <f t="shared" si="1"/>
        <v>0</v>
      </c>
    </row>
    <row r="52" spans="1:12" ht="80.5" x14ac:dyDescent="0.25">
      <c r="A52" s="754"/>
      <c r="B52" s="328" t="s">
        <v>1565</v>
      </c>
      <c r="C52" s="328" t="s">
        <v>1566</v>
      </c>
      <c r="D52" s="328" t="s">
        <v>1567</v>
      </c>
      <c r="E52" s="525" t="s">
        <v>61</v>
      </c>
      <c r="F52" s="475">
        <f>IF(E52='Priority Ratings'!$C$21,'Priority Ratings'!$B$21,IF(E52='Priority Ratings'!$C$22,'Priority Ratings'!$B$22,IF(E52='Priority Ratings'!$C$23,'Priority Ratings'!$B$23,IF(E52='Priority Ratings'!$C$24,'Priority Ratings'!$B$24,IF(E52='Priority Ratings'!$C$25,'Priority Ratings'!$B$25,IF(E52='Priority Ratings'!$C$26,'Priority Ratings'!$B$26,IF(E52='Priority Ratings'!$C$27,'Priority Ratings'!$B$27,"No Rating")))))))</f>
        <v>5</v>
      </c>
      <c r="G52" s="465">
        <f t="shared" si="2"/>
        <v>1.7857142857142856E-2</v>
      </c>
      <c r="H52" s="466" t="s">
        <v>56</v>
      </c>
      <c r="I52" s="468">
        <v>0</v>
      </c>
      <c r="J52" s="381"/>
      <c r="K52" s="381"/>
      <c r="L52" s="524">
        <f t="shared" si="1"/>
        <v>0</v>
      </c>
    </row>
    <row r="53" spans="1:12" ht="103.5" x14ac:dyDescent="0.25">
      <c r="A53" s="754"/>
      <c r="B53" s="328" t="s">
        <v>1568</v>
      </c>
      <c r="C53" s="328" t="s">
        <v>1569</v>
      </c>
      <c r="D53" s="328" t="s">
        <v>1570</v>
      </c>
      <c r="E53" s="525" t="s">
        <v>61</v>
      </c>
      <c r="F53" s="475">
        <f>IF(E53='Priority Ratings'!$C$21,'Priority Ratings'!$B$21,IF(E53='Priority Ratings'!$C$22,'Priority Ratings'!$B$22,IF(E53='Priority Ratings'!$C$23,'Priority Ratings'!$B$23,IF(E53='Priority Ratings'!$C$24,'Priority Ratings'!$B$24,IF(E53='Priority Ratings'!$C$25,'Priority Ratings'!$B$25,IF(E53='Priority Ratings'!$C$26,'Priority Ratings'!$B$26,IF(E53='Priority Ratings'!$C$27,'Priority Ratings'!$B$27,"No Rating")))))))</f>
        <v>5</v>
      </c>
      <c r="G53" s="465">
        <f t="shared" si="2"/>
        <v>1.7857142857142856E-2</v>
      </c>
      <c r="H53" s="466" t="s">
        <v>56</v>
      </c>
      <c r="I53" s="468">
        <v>0</v>
      </c>
      <c r="J53" s="381"/>
      <c r="K53" s="381"/>
      <c r="L53" s="524">
        <f t="shared" si="1"/>
        <v>0</v>
      </c>
    </row>
    <row r="54" spans="1:12" ht="126.5" x14ac:dyDescent="0.25">
      <c r="A54" s="754"/>
      <c r="B54" s="328" t="s">
        <v>1571</v>
      </c>
      <c r="C54" s="328" t="s">
        <v>1572</v>
      </c>
      <c r="D54" s="328" t="s">
        <v>1573</v>
      </c>
      <c r="E54" s="525" t="s">
        <v>61</v>
      </c>
      <c r="F54" s="475">
        <f>IF(E54='Priority Ratings'!$C$21,'Priority Ratings'!$B$21,IF(E54='Priority Ratings'!$C$22,'Priority Ratings'!$B$22,IF(E54='Priority Ratings'!$C$23,'Priority Ratings'!$B$23,IF(E54='Priority Ratings'!$C$24,'Priority Ratings'!$B$24,IF(E54='Priority Ratings'!$C$25,'Priority Ratings'!$B$25,IF(E54='Priority Ratings'!$C$26,'Priority Ratings'!$B$26,IF(E54='Priority Ratings'!$C$27,'Priority Ratings'!$B$27,"No Rating")))))))</f>
        <v>5</v>
      </c>
      <c r="G54" s="465">
        <f t="shared" si="2"/>
        <v>1.7857142857142856E-2</v>
      </c>
      <c r="H54" s="466" t="s">
        <v>56</v>
      </c>
      <c r="I54" s="468">
        <v>0</v>
      </c>
      <c r="J54" s="381"/>
      <c r="K54" s="381"/>
      <c r="L54" s="524">
        <f t="shared" si="1"/>
        <v>0</v>
      </c>
    </row>
    <row r="55" spans="1:12" ht="207" customHeight="1" x14ac:dyDescent="0.25">
      <c r="A55" s="754"/>
      <c r="B55" s="328" t="s">
        <v>1574</v>
      </c>
      <c r="C55" s="328" t="s">
        <v>1575</v>
      </c>
      <c r="D55" s="328" t="s">
        <v>1576</v>
      </c>
      <c r="E55" s="525" t="s">
        <v>61</v>
      </c>
      <c r="F55" s="475">
        <f>IF(E55='Priority Ratings'!$C$21,'Priority Ratings'!$B$21,IF(E55='Priority Ratings'!$C$22,'Priority Ratings'!$B$22,IF(E55='Priority Ratings'!$C$23,'Priority Ratings'!$B$23,IF(E55='Priority Ratings'!$C$24,'Priority Ratings'!$B$24,IF(E55='Priority Ratings'!$C$25,'Priority Ratings'!$B$25,IF(E55='Priority Ratings'!$C$26,'Priority Ratings'!$B$26,IF(E55='Priority Ratings'!$C$27,'Priority Ratings'!$B$27,"No Rating")))))))</f>
        <v>5</v>
      </c>
      <c r="G55" s="465">
        <f t="shared" si="2"/>
        <v>1.7857142857142856E-2</v>
      </c>
      <c r="H55" s="466" t="s">
        <v>56</v>
      </c>
      <c r="I55" s="468">
        <v>0</v>
      </c>
      <c r="J55" s="381"/>
      <c r="K55" s="381"/>
      <c r="L55" s="524">
        <f t="shared" si="1"/>
        <v>0</v>
      </c>
    </row>
    <row r="56" spans="1:12" ht="69" x14ac:dyDescent="0.25">
      <c r="A56" s="754"/>
      <c r="B56" s="328" t="s">
        <v>1577</v>
      </c>
      <c r="C56" s="328" t="s">
        <v>1578</v>
      </c>
      <c r="D56" s="328" t="s">
        <v>1579</v>
      </c>
      <c r="E56" s="525" t="s">
        <v>61</v>
      </c>
      <c r="F56" s="475">
        <f>IF(E56='Priority Ratings'!$C$21,'Priority Ratings'!$B$21,IF(E56='Priority Ratings'!$C$22,'Priority Ratings'!$B$22,IF(E56='Priority Ratings'!$C$23,'Priority Ratings'!$B$23,IF(E56='Priority Ratings'!$C$24,'Priority Ratings'!$B$24,IF(E56='Priority Ratings'!$C$25,'Priority Ratings'!$B$25,IF(E56='Priority Ratings'!$C$26,'Priority Ratings'!$B$26,IF(E56='Priority Ratings'!$C$27,'Priority Ratings'!$B$27,"No Rating")))))))</f>
        <v>5</v>
      </c>
      <c r="G56" s="465">
        <f t="shared" si="2"/>
        <v>1.7857142857142856E-2</v>
      </c>
      <c r="H56" s="466" t="s">
        <v>56</v>
      </c>
      <c r="I56" s="468">
        <v>0</v>
      </c>
      <c r="J56" s="381"/>
      <c r="K56" s="381"/>
      <c r="L56" s="524">
        <f t="shared" si="1"/>
        <v>0</v>
      </c>
    </row>
    <row r="57" spans="1:12" ht="87" customHeight="1" x14ac:dyDescent="0.25">
      <c r="A57" s="754"/>
      <c r="B57" s="328" t="s">
        <v>1580</v>
      </c>
      <c r="C57" s="328" t="s">
        <v>1581</v>
      </c>
      <c r="D57" s="328" t="s">
        <v>1582</v>
      </c>
      <c r="E57" s="525" t="s">
        <v>61</v>
      </c>
      <c r="F57" s="475">
        <f>IF(E57='Priority Ratings'!$C$21,'Priority Ratings'!$B$21,IF(E57='Priority Ratings'!$C$22,'Priority Ratings'!$B$22,IF(E57='Priority Ratings'!$C$23,'Priority Ratings'!$B$23,IF(E57='Priority Ratings'!$C$24,'Priority Ratings'!$B$24,IF(E57='Priority Ratings'!$C$25,'Priority Ratings'!$B$25,IF(E57='Priority Ratings'!$C$26,'Priority Ratings'!$B$26,IF(E57='Priority Ratings'!$C$27,'Priority Ratings'!$B$27,"No Rating")))))))</f>
        <v>5</v>
      </c>
      <c r="G57" s="465">
        <f t="shared" si="2"/>
        <v>1.7857142857142856E-2</v>
      </c>
      <c r="H57" s="466" t="s">
        <v>56</v>
      </c>
      <c r="I57" s="468">
        <v>0</v>
      </c>
      <c r="J57" s="381"/>
      <c r="K57" s="381"/>
      <c r="L57" s="524">
        <f t="shared" si="1"/>
        <v>0</v>
      </c>
    </row>
    <row r="58" spans="1:12" ht="104" thickBot="1" x14ac:dyDescent="0.3">
      <c r="A58" s="754"/>
      <c r="B58" s="328" t="s">
        <v>1583</v>
      </c>
      <c r="C58" s="328" t="s">
        <v>1584</v>
      </c>
      <c r="D58" s="328" t="s">
        <v>1585</v>
      </c>
      <c r="E58" s="545" t="s">
        <v>61</v>
      </c>
      <c r="F58" s="500">
        <f>IF(E58='Priority Ratings'!$C$21,'Priority Ratings'!$B$21,IF(E58='Priority Ratings'!$C$22,'Priority Ratings'!$B$22,IF(E58='Priority Ratings'!$C$23,'Priority Ratings'!$B$23,IF(E58='Priority Ratings'!$C$24,'Priority Ratings'!$B$24,IF(E58='Priority Ratings'!$C$25,'Priority Ratings'!$B$25,IF(E58='Priority Ratings'!$C$26,'Priority Ratings'!$B$26,IF(E58='Priority Ratings'!$C$27,'Priority Ratings'!$B$27,"No Rating")))))))</f>
        <v>5</v>
      </c>
      <c r="G58" s="501">
        <f t="shared" si="2"/>
        <v>1.7857142857142856E-2</v>
      </c>
      <c r="H58" s="535" t="s">
        <v>56</v>
      </c>
      <c r="I58" s="558">
        <v>0</v>
      </c>
      <c r="J58" s="622"/>
      <c r="K58" s="622"/>
      <c r="L58" s="640">
        <f t="shared" si="1"/>
        <v>0</v>
      </c>
    </row>
    <row r="59" spans="1:12" ht="104" thickBot="1" x14ac:dyDescent="0.3">
      <c r="A59" s="794"/>
      <c r="B59" s="329" t="s">
        <v>1586</v>
      </c>
      <c r="C59" s="329" t="s">
        <v>1587</v>
      </c>
      <c r="D59" s="329" t="s">
        <v>1588</v>
      </c>
      <c r="E59" s="545" t="s">
        <v>61</v>
      </c>
      <c r="F59" s="500">
        <f>IF(E59='Priority Ratings'!$C$21,'Priority Ratings'!$B$21,IF(E59='Priority Ratings'!$C$22,'Priority Ratings'!$B$22,IF(E59='Priority Ratings'!$C$23,'Priority Ratings'!$B$23,IF(E59='Priority Ratings'!$C$24,'Priority Ratings'!$B$24,IF(E59='Priority Ratings'!$C$25,'Priority Ratings'!$B$25,IF(E59='Priority Ratings'!$C$26,'Priority Ratings'!$B$26,IF(E59='Priority Ratings'!$C$27,'Priority Ratings'!$B$27,"No Rating")))))))</f>
        <v>5</v>
      </c>
      <c r="G59" s="501">
        <f t="shared" si="2"/>
        <v>1.7857142857142856E-2</v>
      </c>
      <c r="H59" s="535" t="s">
        <v>56</v>
      </c>
      <c r="I59" s="631">
        <v>0</v>
      </c>
      <c r="J59" s="512"/>
      <c r="K59" s="512"/>
      <c r="L59" s="536">
        <f t="shared" si="1"/>
        <v>0</v>
      </c>
    </row>
    <row r="60" spans="1:12" ht="14.5" thickBot="1" x14ac:dyDescent="0.3">
      <c r="D60" s="321"/>
      <c r="F60" s="594">
        <f>SUM(F4:F59)</f>
        <v>280</v>
      </c>
      <c r="G60" s="595">
        <f>SUM(G4:G59)</f>
        <v>1.0000000000000011</v>
      </c>
      <c r="K60" s="504" t="s">
        <v>21</v>
      </c>
      <c r="L60" s="551">
        <f>SUM(L4:L59)</f>
        <v>0</v>
      </c>
    </row>
    <row r="61" spans="1:12" x14ac:dyDescent="0.25">
      <c r="D61" s="321"/>
    </row>
    <row r="62" spans="1:12" x14ac:dyDescent="0.25">
      <c r="D62" s="321"/>
    </row>
    <row r="63" spans="1:12" x14ac:dyDescent="0.25">
      <c r="D63" s="321"/>
    </row>
    <row r="64" spans="1:12" x14ac:dyDescent="0.25">
      <c r="D64" s="321"/>
    </row>
    <row r="65" spans="4:4" x14ac:dyDescent="0.25">
      <c r="D65" s="321"/>
    </row>
    <row r="66" spans="4:4" x14ac:dyDescent="0.25">
      <c r="D66" s="321"/>
    </row>
    <row r="67" spans="4:4" x14ac:dyDescent="0.25">
      <c r="D67" s="321"/>
    </row>
    <row r="68" spans="4:4" x14ac:dyDescent="0.25">
      <c r="D68" s="321"/>
    </row>
    <row r="69" spans="4:4" x14ac:dyDescent="0.25">
      <c r="D69" s="321"/>
    </row>
    <row r="70" spans="4:4" x14ac:dyDescent="0.25">
      <c r="D70" s="321"/>
    </row>
    <row r="71" spans="4:4" x14ac:dyDescent="0.25">
      <c r="D71" s="321"/>
    </row>
    <row r="72" spans="4:4" x14ac:dyDescent="0.25">
      <c r="D72" s="321"/>
    </row>
    <row r="73" spans="4:4" x14ac:dyDescent="0.25">
      <c r="D73" s="321"/>
    </row>
    <row r="74" spans="4:4" x14ac:dyDescent="0.25">
      <c r="D74" s="321"/>
    </row>
    <row r="75" spans="4:4" x14ac:dyDescent="0.25">
      <c r="D75" s="321"/>
    </row>
    <row r="76" spans="4:4" x14ac:dyDescent="0.25">
      <c r="D76" s="321"/>
    </row>
    <row r="77" spans="4:4" x14ac:dyDescent="0.25">
      <c r="D77" s="321"/>
    </row>
    <row r="78" spans="4:4" x14ac:dyDescent="0.25">
      <c r="D78" s="321"/>
    </row>
    <row r="79" spans="4:4" x14ac:dyDescent="0.25">
      <c r="D79" s="321"/>
    </row>
    <row r="80" spans="4:4" x14ac:dyDescent="0.25">
      <c r="D80" s="321"/>
    </row>
    <row r="81" spans="4:4" x14ac:dyDescent="0.25">
      <c r="D81" s="321"/>
    </row>
    <row r="82" spans="4:4" x14ac:dyDescent="0.25">
      <c r="D82" s="321"/>
    </row>
    <row r="83" spans="4:4" x14ac:dyDescent="0.25">
      <c r="D83" s="321"/>
    </row>
    <row r="84" spans="4:4" x14ac:dyDescent="0.25">
      <c r="D84" s="321"/>
    </row>
    <row r="85" spans="4:4" x14ac:dyDescent="0.25">
      <c r="D85" s="321"/>
    </row>
    <row r="86" spans="4:4" x14ac:dyDescent="0.25">
      <c r="D86" s="321"/>
    </row>
    <row r="87" spans="4:4" x14ac:dyDescent="0.25">
      <c r="D87" s="321"/>
    </row>
    <row r="88" spans="4:4" x14ac:dyDescent="0.25">
      <c r="D88" s="321"/>
    </row>
    <row r="89" spans="4:4" x14ac:dyDescent="0.25">
      <c r="D89" s="321"/>
    </row>
    <row r="90" spans="4:4" x14ac:dyDescent="0.25">
      <c r="D90" s="321"/>
    </row>
    <row r="91" spans="4:4" x14ac:dyDescent="0.25">
      <c r="D91" s="321"/>
    </row>
    <row r="92" spans="4:4" x14ac:dyDescent="0.25">
      <c r="D92" s="321"/>
    </row>
    <row r="93" spans="4:4" x14ac:dyDescent="0.25">
      <c r="D93" s="321"/>
    </row>
    <row r="94" spans="4:4" x14ac:dyDescent="0.25">
      <c r="D94" s="321"/>
    </row>
    <row r="95" spans="4:4" x14ac:dyDescent="0.25">
      <c r="D95" s="321"/>
    </row>
    <row r="96" spans="4:4" x14ac:dyDescent="0.25">
      <c r="D96" s="321"/>
    </row>
    <row r="97" spans="4:4" x14ac:dyDescent="0.25">
      <c r="D97" s="321"/>
    </row>
    <row r="98" spans="4:4" x14ac:dyDescent="0.25">
      <c r="D98" s="321"/>
    </row>
  </sheetData>
  <mergeCells count="3">
    <mergeCell ref="A4:A59"/>
    <mergeCell ref="E2:H2"/>
    <mergeCell ref="I2:K2"/>
  </mergeCells>
  <conditionalFormatting sqref="D3">
    <cfRule type="containsText" dxfId="41" priority="22" operator="containsText" text="6">
      <formula>NOT(ISERROR(SEARCH("6",D3)))</formula>
    </cfRule>
    <cfRule type="containsText" dxfId="40" priority="23" operator="containsText" text="5">
      <formula>NOT(ISERROR(SEARCH("5",D3)))</formula>
    </cfRule>
    <cfRule type="containsText" dxfId="39" priority="24" operator="containsText" text="4">
      <formula>NOT(ISERROR(SEARCH("4",D3)))</formula>
    </cfRule>
    <cfRule type="containsText" dxfId="38" priority="25" operator="containsText" text="3">
      <formula>NOT(ISERROR(SEARCH("3",D3)))</formula>
    </cfRule>
    <cfRule type="containsText" dxfId="37" priority="26" operator="containsText" text="2">
      <formula>NOT(ISERROR(SEARCH("2",D3)))</formula>
    </cfRule>
    <cfRule type="containsText" dxfId="36" priority="27" operator="containsText" text="1">
      <formula>NOT(ISERROR(SEARCH("1",D3)))</formula>
    </cfRule>
    <cfRule type="containsText" dxfId="35" priority="28" operator="containsText" text="0">
      <formula>NOT(ISERROR(SEARCH("0",D3)))</formula>
    </cfRule>
  </conditionalFormatting>
  <dataValidations count="1">
    <dataValidation allowBlank="1" showInputMessage="1" showErrorMessage="1" promptTitle="Supplier Evidence" prompt="If the answer is fully comply or partially comply , then provide the actual document name(section, paragraph, page) /evidence and hyperlink to this column as proof" sqref="J4:J9" xr:uid="{00000000-0002-0000-2F00-000000000000}"/>
  </dataValidations>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beginsWith" priority="1" operator="beginsWith" text="6" id="{17B06BF3-3A3D-4C43-8233-3FA10E7044F3}">
            <xm:f>LEFT('Manage system access '!G4,LEN("6"))="6"</xm:f>
            <x14:dxf>
              <fill>
                <patternFill>
                  <bgColor rgb="FFFFCCCC"/>
                </patternFill>
              </fill>
            </x14:dxf>
          </x14:cfRule>
          <x14:cfRule type="beginsWith" priority="2" operator="beginsWith" text="5" id="{2D5F4813-33D0-4E6D-B542-10FDC01B1CD3}">
            <xm:f>LEFT('Manage system access '!G4,LEN("5"))="5"</xm:f>
            <x14:dxf>
              <fill>
                <patternFill>
                  <bgColor rgb="FFFFFFCC"/>
                </patternFill>
              </fill>
            </x14:dxf>
          </x14:cfRule>
          <x14:cfRule type="beginsWith" priority="3" operator="beginsWith" text="4" id="{DD2F4DF1-E985-4774-BDFD-DAAC5DAF5A2A}">
            <xm:f>LEFT('Manage system access '!G4,LEN("4"))="4"</xm:f>
            <x14:dxf>
              <fill>
                <patternFill>
                  <bgColor rgb="FFFFFFCC"/>
                </patternFill>
              </fill>
            </x14:dxf>
          </x14:cfRule>
          <x14:cfRule type="beginsWith" priority="4" operator="beginsWith" text="3" id="{363D17D9-6AEE-4FAF-A09B-7A69EAE12F65}">
            <xm:f>LEFT('Manage system access '!G4,LEN("3"))="3"</xm:f>
            <x14:dxf>
              <fill>
                <patternFill>
                  <bgColor rgb="FFFFFFCC"/>
                </patternFill>
              </fill>
            </x14:dxf>
          </x14:cfRule>
          <x14:cfRule type="beginsWith" priority="5" operator="beginsWith" text="2" id="{FAB3F508-BD38-4981-889F-5926D3B89B96}">
            <xm:f>LEFT('Manage system access '!G4,LEN("2"))="2"</xm:f>
            <x14:dxf>
              <fill>
                <patternFill>
                  <fgColor theme="0"/>
                  <bgColor rgb="FFCCFFCC"/>
                </patternFill>
              </fill>
            </x14:dxf>
          </x14:cfRule>
          <x14:cfRule type="beginsWith" priority="6" operator="beginsWith" text="1" id="{15E8B8FE-6490-4DDE-982D-E8DFD8D66719}">
            <xm:f>LEFT('Manage system access '!G4,LEN("1"))="1"</xm:f>
            <x14:dxf>
              <fill>
                <patternFill>
                  <bgColor rgb="FFCCFFCC"/>
                </patternFill>
              </fill>
            </x14:dxf>
          </x14:cfRule>
          <x14:cfRule type="beginsWith" priority="7" operator="beginsWith" text="0" id="{045965C4-4780-4D5D-A7D4-7832274DD105}">
            <xm:f>LEFT('Manage system access '!G4,LEN("0"))="0"</xm:f>
            <x14:dxf>
              <fill>
                <patternFill>
                  <bgColor rgb="FFCCFFCC"/>
                </patternFill>
              </fill>
            </x14:dxf>
          </x14:cfRule>
          <xm:sqref>E4:H59 L4:L59</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r:uid="{00000000-0002-0000-2F00-000001000000}">
          <x14:formula1>
            <xm:f>'Priority Ratings'!$C$21:$C$27</xm:f>
          </x14:formula1>
          <xm:sqref>E4:E59</xm:sqref>
        </x14:dataValidation>
        <x14:dataValidation type="list" showInputMessage="1" showErrorMessage="1" promptTitle="Supplier" prompt="Please make a selection from the list" xr:uid="{00000000-0002-0000-2F00-000002000000}">
          <x14:formula1>
            <xm:f>'Priority Ratings'!$I$21:$I$23</xm:f>
          </x14:formula1>
          <xm:sqref>I4:I59</xm:sqref>
        </x14:dataValidation>
      </x14:dataValidations>
    </ext>
  </extLst>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dimension ref="A1:L61"/>
  <sheetViews>
    <sheetView topLeftCell="E1" zoomScaleNormal="100" workbookViewId="0">
      <selection activeCell="E14" sqref="E14"/>
    </sheetView>
  </sheetViews>
  <sheetFormatPr defaultColWidth="9.1796875" defaultRowHeight="14" x14ac:dyDescent="0.3"/>
  <cols>
    <col min="1" max="1" width="9.81640625" style="299" customWidth="1"/>
    <col min="2" max="2" width="16.1796875" style="299" customWidth="1"/>
    <col min="3" max="3" width="37.81640625" style="299" customWidth="1"/>
    <col min="4" max="4" width="55.453125" style="302" customWidth="1"/>
    <col min="5" max="5" width="17.453125" style="321" customWidth="1"/>
    <col min="6" max="6" width="11.26953125" style="321" customWidth="1"/>
    <col min="7" max="7" width="14.26953125" style="321" customWidth="1"/>
    <col min="8" max="8" width="38.54296875" style="321" customWidth="1"/>
    <col min="9" max="9" width="17" style="321" customWidth="1"/>
    <col min="10" max="10" width="25.453125" style="321" customWidth="1"/>
    <col min="11" max="11" width="17.54296875" style="321" customWidth="1"/>
    <col min="12" max="12" width="19.54296875" style="321" customWidth="1"/>
    <col min="13" max="16384" width="9.1796875" style="299"/>
  </cols>
  <sheetData>
    <row r="1" spans="1:12" ht="20.5" thickBot="1" x14ac:dyDescent="0.35">
      <c r="A1" s="298" t="s">
        <v>1589</v>
      </c>
      <c r="E1" s="336"/>
      <c r="F1" s="336"/>
      <c r="G1" s="336"/>
      <c r="H1" s="336"/>
      <c r="I1" s="336"/>
      <c r="J1" s="336"/>
      <c r="K1" s="336"/>
      <c r="L1" s="336"/>
    </row>
    <row r="2" spans="1:12" ht="20.5" thickBot="1" x14ac:dyDescent="0.35">
      <c r="A2" s="298"/>
      <c r="E2" s="739" t="s">
        <v>1693</v>
      </c>
      <c r="F2" s="740"/>
      <c r="G2" s="740"/>
      <c r="H2" s="741"/>
      <c r="I2" s="742" t="s">
        <v>1692</v>
      </c>
      <c r="J2" s="743"/>
      <c r="K2" s="744"/>
      <c r="L2" s="336"/>
    </row>
    <row r="3" spans="1:12" ht="63" customHeight="1" thickBot="1" x14ac:dyDescent="0.3">
      <c r="A3" s="403" t="s">
        <v>308</v>
      </c>
      <c r="B3" s="377" t="s">
        <v>309</v>
      </c>
      <c r="C3" s="378" t="s">
        <v>310</v>
      </c>
      <c r="D3" s="389" t="s">
        <v>312</v>
      </c>
      <c r="E3" s="602" t="s">
        <v>42</v>
      </c>
      <c r="F3" s="602" t="s">
        <v>43</v>
      </c>
      <c r="G3" s="602" t="s">
        <v>44</v>
      </c>
      <c r="H3" s="602" t="s">
        <v>45</v>
      </c>
      <c r="I3" s="390" t="s">
        <v>1688</v>
      </c>
      <c r="J3" s="390" t="s">
        <v>306</v>
      </c>
      <c r="K3" s="390" t="s">
        <v>587</v>
      </c>
      <c r="L3" s="603" t="s">
        <v>47</v>
      </c>
    </row>
    <row r="4" spans="1:12" ht="62.25" customHeight="1" x14ac:dyDescent="0.25">
      <c r="A4" s="751" t="s">
        <v>1589</v>
      </c>
      <c r="B4" s="327" t="s">
        <v>1590</v>
      </c>
      <c r="C4" s="327" t="s">
        <v>1591</v>
      </c>
      <c r="D4" s="327" t="s">
        <v>1592</v>
      </c>
      <c r="E4" s="612" t="s">
        <v>55</v>
      </c>
      <c r="F4" s="613">
        <f>IF(E4='Priority Ratings'!$C$21,'Priority Ratings'!$B$21,IF(E4='Priority Ratings'!$C$22,'Priority Ratings'!$B$22,IF(E4='Priority Ratings'!$C$23,'Priority Ratings'!$B$23,IF(E4='Priority Ratings'!$C$24,'Priority Ratings'!$B$24,IF(E4='Priority Ratings'!$C$25,'Priority Ratings'!$B$25,IF(E4='Priority Ratings'!$C$26,'Priority Ratings'!$B$26,IF(E4='Priority Ratings'!$C$27,'Priority Ratings'!$B$27,"No Rating")))))))</f>
        <v>4</v>
      </c>
      <c r="G4" s="614">
        <f t="shared" ref="G4:G22" si="0">F4/F$23</f>
        <v>4.878048780487805E-2</v>
      </c>
      <c r="H4" s="626" t="s">
        <v>64</v>
      </c>
      <c r="I4" s="615">
        <v>0</v>
      </c>
      <c r="J4" s="391"/>
      <c r="K4" s="616"/>
      <c r="L4" s="639">
        <f>I4*G4</f>
        <v>0</v>
      </c>
    </row>
    <row r="5" spans="1:12" ht="41.25" customHeight="1" x14ac:dyDescent="0.25">
      <c r="A5" s="758"/>
      <c r="B5" s="328" t="s">
        <v>1593</v>
      </c>
      <c r="C5" s="328" t="s">
        <v>1594</v>
      </c>
      <c r="D5" s="328" t="s">
        <v>1595</v>
      </c>
      <c r="E5" s="525" t="s">
        <v>55</v>
      </c>
      <c r="F5" s="475">
        <f>IF(E5='Priority Ratings'!$C$21,'Priority Ratings'!$B$21,IF(E5='Priority Ratings'!$C$22,'Priority Ratings'!$B$22,IF(E5='Priority Ratings'!$C$23,'Priority Ratings'!$B$23,IF(E5='Priority Ratings'!$C$24,'Priority Ratings'!$B$24,IF(E5='Priority Ratings'!$C$25,'Priority Ratings'!$B$25,IF(E5='Priority Ratings'!$C$26,'Priority Ratings'!$B$26,IF(E5='Priority Ratings'!$C$27,'Priority Ratings'!$B$27,"No Rating")))))))</f>
        <v>4</v>
      </c>
      <c r="G5" s="465">
        <f t="shared" si="0"/>
        <v>4.878048780487805E-2</v>
      </c>
      <c r="H5" s="466" t="s">
        <v>56</v>
      </c>
      <c r="I5" s="468">
        <v>0</v>
      </c>
      <c r="J5" s="342"/>
      <c r="K5" s="461"/>
      <c r="L5" s="524">
        <f t="shared" ref="L5:L22" si="1">I5*G5</f>
        <v>0</v>
      </c>
    </row>
    <row r="6" spans="1:12" ht="218.5" x14ac:dyDescent="0.25">
      <c r="A6" s="758"/>
      <c r="B6" s="328" t="s">
        <v>1596</v>
      </c>
      <c r="C6" s="328" t="s">
        <v>1597</v>
      </c>
      <c r="D6" s="328" t="s">
        <v>1598</v>
      </c>
      <c r="E6" s="525" t="s">
        <v>55</v>
      </c>
      <c r="F6" s="475">
        <f>IF(E6='Priority Ratings'!$C$21,'Priority Ratings'!$B$21,IF(E6='Priority Ratings'!$C$22,'Priority Ratings'!$B$22,IF(E6='Priority Ratings'!$C$23,'Priority Ratings'!$B$23,IF(E6='Priority Ratings'!$C$24,'Priority Ratings'!$B$24,IF(E6='Priority Ratings'!$C$25,'Priority Ratings'!$B$25,IF(E6='Priority Ratings'!$C$26,'Priority Ratings'!$B$26,IF(E6='Priority Ratings'!$C$27,'Priority Ratings'!$B$27,"No Rating")))))))</f>
        <v>4</v>
      </c>
      <c r="G6" s="465">
        <f t="shared" si="0"/>
        <v>4.878048780487805E-2</v>
      </c>
      <c r="H6" s="466" t="s">
        <v>56</v>
      </c>
      <c r="I6" s="468">
        <v>0</v>
      </c>
      <c r="J6" s="342"/>
      <c r="K6" s="461"/>
      <c r="L6" s="524">
        <f t="shared" si="1"/>
        <v>0</v>
      </c>
    </row>
    <row r="7" spans="1:12" ht="92.25" customHeight="1" x14ac:dyDescent="0.25">
      <c r="A7" s="758"/>
      <c r="B7" s="328" t="s">
        <v>1599</v>
      </c>
      <c r="C7" s="328" t="s">
        <v>1600</v>
      </c>
      <c r="D7" s="328" t="s">
        <v>1600</v>
      </c>
      <c r="E7" s="525" t="s">
        <v>61</v>
      </c>
      <c r="F7" s="475">
        <f>IF(E7='Priority Ratings'!$C$21,'Priority Ratings'!$B$21,IF(E7='Priority Ratings'!$C$22,'Priority Ratings'!$B$22,IF(E7='Priority Ratings'!$C$23,'Priority Ratings'!$B$23,IF(E7='Priority Ratings'!$C$24,'Priority Ratings'!$B$24,IF(E7='Priority Ratings'!$C$25,'Priority Ratings'!$B$25,IF(E7='Priority Ratings'!$C$26,'Priority Ratings'!$B$26,IF(E7='Priority Ratings'!$C$27,'Priority Ratings'!$B$27,"No Rating")))))))</f>
        <v>5</v>
      </c>
      <c r="G7" s="465">
        <f t="shared" si="0"/>
        <v>6.097560975609756E-2</v>
      </c>
      <c r="H7" s="466" t="s">
        <v>56</v>
      </c>
      <c r="I7" s="468">
        <v>0</v>
      </c>
      <c r="J7" s="342"/>
      <c r="K7" s="461"/>
      <c r="L7" s="524">
        <f t="shared" si="1"/>
        <v>0</v>
      </c>
    </row>
    <row r="8" spans="1:12" ht="46" x14ac:dyDescent="0.25">
      <c r="A8" s="758"/>
      <c r="B8" s="328" t="s">
        <v>1601</v>
      </c>
      <c r="C8" s="328" t="s">
        <v>1602</v>
      </c>
      <c r="D8" s="328" t="s">
        <v>1686</v>
      </c>
      <c r="E8" s="525" t="s">
        <v>61</v>
      </c>
      <c r="F8" s="475">
        <f>IF(E8='Priority Ratings'!$C$21,'Priority Ratings'!$B$21,IF(E8='Priority Ratings'!$C$22,'Priority Ratings'!$B$22,IF(E8='Priority Ratings'!$C$23,'Priority Ratings'!$B$23,IF(E8='Priority Ratings'!$C$24,'Priority Ratings'!$B$24,IF(E8='Priority Ratings'!$C$25,'Priority Ratings'!$B$25,IF(E8='Priority Ratings'!$C$26,'Priority Ratings'!$B$26,IF(E8='Priority Ratings'!$C$27,'Priority Ratings'!$B$27,"No Rating")))))))</f>
        <v>5</v>
      </c>
      <c r="G8" s="465">
        <f t="shared" si="0"/>
        <v>6.097560975609756E-2</v>
      </c>
      <c r="H8" s="466" t="s">
        <v>56</v>
      </c>
      <c r="I8" s="468">
        <v>0</v>
      </c>
      <c r="J8" s="342"/>
      <c r="K8" s="461"/>
      <c r="L8" s="524">
        <f t="shared" si="1"/>
        <v>0</v>
      </c>
    </row>
    <row r="9" spans="1:12" ht="83.25" customHeight="1" x14ac:dyDescent="0.25">
      <c r="A9" s="758"/>
      <c r="B9" s="328" t="s">
        <v>1603</v>
      </c>
      <c r="C9" s="328" t="s">
        <v>1604</v>
      </c>
      <c r="D9" s="328" t="s">
        <v>1605</v>
      </c>
      <c r="E9" s="525" t="s">
        <v>55</v>
      </c>
      <c r="F9" s="475">
        <f>IF(E9='Priority Ratings'!$C$21,'Priority Ratings'!$B$21,IF(E9='Priority Ratings'!$C$22,'Priority Ratings'!$B$22,IF(E9='Priority Ratings'!$C$23,'Priority Ratings'!$B$23,IF(E9='Priority Ratings'!$C$24,'Priority Ratings'!$B$24,IF(E9='Priority Ratings'!$C$25,'Priority Ratings'!$B$25,IF(E9='Priority Ratings'!$C$26,'Priority Ratings'!$B$26,IF(E9='Priority Ratings'!$C$27,'Priority Ratings'!$B$27,"No Rating")))))))</f>
        <v>4</v>
      </c>
      <c r="G9" s="465">
        <f t="shared" si="0"/>
        <v>4.878048780487805E-2</v>
      </c>
      <c r="H9" s="466" t="s">
        <v>56</v>
      </c>
      <c r="I9" s="468">
        <v>0</v>
      </c>
      <c r="J9" s="342"/>
      <c r="K9" s="461"/>
      <c r="L9" s="524">
        <f t="shared" si="1"/>
        <v>0</v>
      </c>
    </row>
    <row r="10" spans="1:12" ht="37.5" x14ac:dyDescent="0.25">
      <c r="A10" s="758"/>
      <c r="B10" s="328" t="s">
        <v>1606</v>
      </c>
      <c r="C10" s="328" t="s">
        <v>1607</v>
      </c>
      <c r="D10" s="328" t="s">
        <v>1608</v>
      </c>
      <c r="E10" s="525" t="s">
        <v>55</v>
      </c>
      <c r="F10" s="475">
        <f>IF(E10='Priority Ratings'!$C$21,'Priority Ratings'!$B$21,IF(E10='Priority Ratings'!$C$22,'Priority Ratings'!$B$22,IF(E10='Priority Ratings'!$C$23,'Priority Ratings'!$B$23,IF(E10='Priority Ratings'!$C$24,'Priority Ratings'!$B$24,IF(E10='Priority Ratings'!$C$25,'Priority Ratings'!$B$25,IF(E10='Priority Ratings'!$C$26,'Priority Ratings'!$B$26,IF(E10='Priority Ratings'!$C$27,'Priority Ratings'!$B$27,"No Rating")))))))</f>
        <v>4</v>
      </c>
      <c r="G10" s="465">
        <f t="shared" si="0"/>
        <v>4.878048780487805E-2</v>
      </c>
      <c r="H10" s="466" t="s">
        <v>56</v>
      </c>
      <c r="I10" s="468">
        <v>0</v>
      </c>
      <c r="J10" s="381"/>
      <c r="K10" s="381"/>
      <c r="L10" s="524">
        <f t="shared" si="1"/>
        <v>0</v>
      </c>
    </row>
    <row r="11" spans="1:12" ht="37.5" x14ac:dyDescent="0.25">
      <c r="A11" s="758"/>
      <c r="B11" s="328" t="s">
        <v>1609</v>
      </c>
      <c r="C11" s="328" t="s">
        <v>1610</v>
      </c>
      <c r="D11" s="328" t="s">
        <v>1611</v>
      </c>
      <c r="E11" s="525" t="s">
        <v>55</v>
      </c>
      <c r="F11" s="475">
        <f>IF(E11='Priority Ratings'!$C$21,'Priority Ratings'!$B$21,IF(E11='Priority Ratings'!$C$22,'Priority Ratings'!$B$22,IF(E11='Priority Ratings'!$C$23,'Priority Ratings'!$B$23,IF(E11='Priority Ratings'!$C$24,'Priority Ratings'!$B$24,IF(E11='Priority Ratings'!$C$25,'Priority Ratings'!$B$25,IF(E11='Priority Ratings'!$C$26,'Priority Ratings'!$B$26,IF(E11='Priority Ratings'!$C$27,'Priority Ratings'!$B$27,"No Rating")))))))</f>
        <v>4</v>
      </c>
      <c r="G11" s="465">
        <f t="shared" si="0"/>
        <v>4.878048780487805E-2</v>
      </c>
      <c r="H11" s="466" t="s">
        <v>56</v>
      </c>
      <c r="I11" s="468">
        <v>0</v>
      </c>
      <c r="J11" s="381"/>
      <c r="K11" s="381"/>
      <c r="L11" s="524">
        <f t="shared" si="1"/>
        <v>0</v>
      </c>
    </row>
    <row r="12" spans="1:12" ht="37.5" x14ac:dyDescent="0.25">
      <c r="A12" s="758"/>
      <c r="B12" s="328" t="s">
        <v>1612</v>
      </c>
      <c r="C12" s="328" t="s">
        <v>1613</v>
      </c>
      <c r="D12" s="328" t="s">
        <v>1614</v>
      </c>
      <c r="E12" s="525" t="s">
        <v>61</v>
      </c>
      <c r="F12" s="475">
        <f>IF(E12='Priority Ratings'!$C$21,'Priority Ratings'!$B$21,IF(E12='Priority Ratings'!$C$22,'Priority Ratings'!$B$22,IF(E12='Priority Ratings'!$C$23,'Priority Ratings'!$B$23,IF(E12='Priority Ratings'!$C$24,'Priority Ratings'!$B$24,IF(E12='Priority Ratings'!$C$25,'Priority Ratings'!$B$25,IF(E12='Priority Ratings'!$C$26,'Priority Ratings'!$B$26,IF(E12='Priority Ratings'!$C$27,'Priority Ratings'!$B$27,"No Rating")))))))</f>
        <v>5</v>
      </c>
      <c r="G12" s="465">
        <f t="shared" si="0"/>
        <v>6.097560975609756E-2</v>
      </c>
      <c r="H12" s="466" t="s">
        <v>56</v>
      </c>
      <c r="I12" s="468">
        <v>0</v>
      </c>
      <c r="J12" s="381"/>
      <c r="K12" s="381"/>
      <c r="L12" s="524">
        <f t="shared" si="1"/>
        <v>0</v>
      </c>
    </row>
    <row r="13" spans="1:12" ht="57.5" x14ac:dyDescent="0.25">
      <c r="A13" s="758"/>
      <c r="B13" s="328" t="s">
        <v>1615</v>
      </c>
      <c r="C13" s="328" t="s">
        <v>1616</v>
      </c>
      <c r="D13" s="328" t="s">
        <v>1617</v>
      </c>
      <c r="E13" s="525" t="s">
        <v>55</v>
      </c>
      <c r="F13" s="475">
        <f>IF(E13='Priority Ratings'!$C$21,'Priority Ratings'!$B$21,IF(E13='Priority Ratings'!$C$22,'Priority Ratings'!$B$22,IF(E13='Priority Ratings'!$C$23,'Priority Ratings'!$B$23,IF(E13='Priority Ratings'!$C$24,'Priority Ratings'!$B$24,IF(E13='Priority Ratings'!$C$25,'Priority Ratings'!$B$25,IF(E13='Priority Ratings'!$C$26,'Priority Ratings'!$B$26,IF(E13='Priority Ratings'!$C$27,'Priority Ratings'!$B$27,"No Rating")))))))</f>
        <v>4</v>
      </c>
      <c r="G13" s="465">
        <f t="shared" si="0"/>
        <v>4.878048780487805E-2</v>
      </c>
      <c r="H13" s="466" t="s">
        <v>56</v>
      </c>
      <c r="I13" s="468">
        <v>0</v>
      </c>
      <c r="J13" s="381"/>
      <c r="K13" s="604"/>
      <c r="L13" s="524">
        <f t="shared" si="1"/>
        <v>0</v>
      </c>
    </row>
    <row r="14" spans="1:12" ht="99.75" customHeight="1" x14ac:dyDescent="0.25">
      <c r="A14" s="758"/>
      <c r="B14" s="328" t="s">
        <v>1618</v>
      </c>
      <c r="C14" s="328" t="s">
        <v>1619</v>
      </c>
      <c r="D14" s="328" t="s">
        <v>1620</v>
      </c>
      <c r="E14" s="525" t="s">
        <v>61</v>
      </c>
      <c r="F14" s="475">
        <f>IF(E14='Priority Ratings'!$C$21,'Priority Ratings'!$B$21,IF(E14='Priority Ratings'!$C$22,'Priority Ratings'!$B$22,IF(E14='Priority Ratings'!$C$23,'Priority Ratings'!$B$23,IF(E14='Priority Ratings'!$C$24,'Priority Ratings'!$B$24,IF(E14='Priority Ratings'!$C$25,'Priority Ratings'!$B$25,IF(E14='Priority Ratings'!$C$26,'Priority Ratings'!$B$26,IF(E14='Priority Ratings'!$C$27,'Priority Ratings'!$B$27,"No Rating")))))))</f>
        <v>5</v>
      </c>
      <c r="G14" s="465">
        <f t="shared" si="0"/>
        <v>6.097560975609756E-2</v>
      </c>
      <c r="H14" s="466" t="s">
        <v>56</v>
      </c>
      <c r="I14" s="468">
        <v>0</v>
      </c>
      <c r="J14" s="381"/>
      <c r="K14" s="381"/>
      <c r="L14" s="524">
        <f t="shared" si="1"/>
        <v>0</v>
      </c>
    </row>
    <row r="15" spans="1:12" ht="37.5" x14ac:dyDescent="0.25">
      <c r="A15" s="758"/>
      <c r="B15" s="328" t="s">
        <v>1621</v>
      </c>
      <c r="C15" s="328" t="s">
        <v>1622</v>
      </c>
      <c r="D15" s="328" t="s">
        <v>1623</v>
      </c>
      <c r="E15" s="525" t="s">
        <v>55</v>
      </c>
      <c r="F15" s="475">
        <f>IF(E15='Priority Ratings'!$C$21,'Priority Ratings'!$B$21,IF(E15='Priority Ratings'!$C$22,'Priority Ratings'!$B$22,IF(E15='Priority Ratings'!$C$23,'Priority Ratings'!$B$23,IF(E15='Priority Ratings'!$C$24,'Priority Ratings'!$B$24,IF(E15='Priority Ratings'!$C$25,'Priority Ratings'!$B$25,IF(E15='Priority Ratings'!$C$26,'Priority Ratings'!$B$26,IF(E15='Priority Ratings'!$C$27,'Priority Ratings'!$B$27,"No Rating")))))))</f>
        <v>4</v>
      </c>
      <c r="G15" s="465">
        <f t="shared" si="0"/>
        <v>4.878048780487805E-2</v>
      </c>
      <c r="H15" s="466" t="s">
        <v>56</v>
      </c>
      <c r="I15" s="468">
        <v>0</v>
      </c>
      <c r="J15" s="381"/>
      <c r="K15" s="381"/>
      <c r="L15" s="524">
        <f t="shared" si="1"/>
        <v>0</v>
      </c>
    </row>
    <row r="16" spans="1:12" ht="47.25" customHeight="1" x14ac:dyDescent="0.25">
      <c r="A16" s="758"/>
      <c r="B16" s="328" t="s">
        <v>1624</v>
      </c>
      <c r="C16" s="328" t="s">
        <v>1625</v>
      </c>
      <c r="D16" s="328" t="s">
        <v>1626</v>
      </c>
      <c r="E16" s="525" t="s">
        <v>55</v>
      </c>
      <c r="F16" s="475">
        <f>IF(E16='Priority Ratings'!$C$21,'Priority Ratings'!$B$21,IF(E16='Priority Ratings'!$C$22,'Priority Ratings'!$B$22,IF(E16='Priority Ratings'!$C$23,'Priority Ratings'!$B$23,IF(E16='Priority Ratings'!$C$24,'Priority Ratings'!$B$24,IF(E16='Priority Ratings'!$C$25,'Priority Ratings'!$B$25,IF(E16='Priority Ratings'!$C$26,'Priority Ratings'!$B$26,IF(E16='Priority Ratings'!$C$27,'Priority Ratings'!$B$27,"No Rating")))))))</f>
        <v>4</v>
      </c>
      <c r="G16" s="465">
        <f t="shared" si="0"/>
        <v>4.878048780487805E-2</v>
      </c>
      <c r="H16" s="466" t="s">
        <v>56</v>
      </c>
      <c r="I16" s="468">
        <v>0</v>
      </c>
      <c r="J16" s="381"/>
      <c r="K16" s="381"/>
      <c r="L16" s="524">
        <f t="shared" si="1"/>
        <v>0</v>
      </c>
    </row>
    <row r="17" spans="1:12" ht="37.5" x14ac:dyDescent="0.25">
      <c r="A17" s="758"/>
      <c r="B17" s="328" t="s">
        <v>1627</v>
      </c>
      <c r="C17" s="328" t="s">
        <v>1628</v>
      </c>
      <c r="D17" s="328" t="s">
        <v>1629</v>
      </c>
      <c r="E17" s="525" t="s">
        <v>55</v>
      </c>
      <c r="F17" s="475">
        <f>IF(E17='Priority Ratings'!$C$21,'Priority Ratings'!$B$21,IF(E17='Priority Ratings'!$C$22,'Priority Ratings'!$B$22,IF(E17='Priority Ratings'!$C$23,'Priority Ratings'!$B$23,IF(E17='Priority Ratings'!$C$24,'Priority Ratings'!$B$24,IF(E17='Priority Ratings'!$C$25,'Priority Ratings'!$B$25,IF(E17='Priority Ratings'!$C$26,'Priority Ratings'!$B$26,IF(E17='Priority Ratings'!$C$27,'Priority Ratings'!$B$27,"No Rating")))))))</f>
        <v>4</v>
      </c>
      <c r="G17" s="465">
        <f t="shared" si="0"/>
        <v>4.878048780487805E-2</v>
      </c>
      <c r="H17" s="466" t="s">
        <v>56</v>
      </c>
      <c r="I17" s="468">
        <v>0</v>
      </c>
      <c r="J17" s="381"/>
      <c r="K17" s="381"/>
      <c r="L17" s="524">
        <f t="shared" si="1"/>
        <v>0</v>
      </c>
    </row>
    <row r="18" spans="1:12" ht="37.5" x14ac:dyDescent="0.25">
      <c r="A18" s="758"/>
      <c r="B18" s="328" t="s">
        <v>1630</v>
      </c>
      <c r="C18" s="328" t="s">
        <v>1631</v>
      </c>
      <c r="D18" s="328" t="s">
        <v>1632</v>
      </c>
      <c r="E18" s="525" t="s">
        <v>55</v>
      </c>
      <c r="F18" s="475">
        <f>IF(E18='Priority Ratings'!$C$21,'Priority Ratings'!$B$21,IF(E18='Priority Ratings'!$C$22,'Priority Ratings'!$B$22,IF(E18='Priority Ratings'!$C$23,'Priority Ratings'!$B$23,IF(E18='Priority Ratings'!$C$24,'Priority Ratings'!$B$24,IF(E18='Priority Ratings'!$C$25,'Priority Ratings'!$B$25,IF(E18='Priority Ratings'!$C$26,'Priority Ratings'!$B$26,IF(E18='Priority Ratings'!$C$27,'Priority Ratings'!$B$27,"No Rating")))))))</f>
        <v>4</v>
      </c>
      <c r="G18" s="465">
        <f t="shared" si="0"/>
        <v>4.878048780487805E-2</v>
      </c>
      <c r="H18" s="466" t="s">
        <v>56</v>
      </c>
      <c r="I18" s="468">
        <v>0</v>
      </c>
      <c r="J18" s="381"/>
      <c r="K18" s="381"/>
      <c r="L18" s="524">
        <f t="shared" si="1"/>
        <v>0</v>
      </c>
    </row>
    <row r="19" spans="1:12" ht="64.5" customHeight="1" x14ac:dyDescent="0.25">
      <c r="A19" s="758"/>
      <c r="B19" s="328" t="s">
        <v>1633</v>
      </c>
      <c r="C19" s="328" t="s">
        <v>1634</v>
      </c>
      <c r="D19" s="328" t="s">
        <v>1635</v>
      </c>
      <c r="E19" s="525" t="s">
        <v>61</v>
      </c>
      <c r="F19" s="475">
        <f>IF(E19='Priority Ratings'!$C$21,'Priority Ratings'!$B$21,IF(E19='Priority Ratings'!$C$22,'Priority Ratings'!$B$22,IF(E19='Priority Ratings'!$C$23,'Priority Ratings'!$B$23,IF(E19='Priority Ratings'!$C$24,'Priority Ratings'!$B$24,IF(E19='Priority Ratings'!$C$25,'Priority Ratings'!$B$25,IF(E19='Priority Ratings'!$C$26,'Priority Ratings'!$B$26,IF(E19='Priority Ratings'!$C$27,'Priority Ratings'!$B$27,"No Rating")))))))</f>
        <v>5</v>
      </c>
      <c r="G19" s="465">
        <f t="shared" si="0"/>
        <v>6.097560975609756E-2</v>
      </c>
      <c r="H19" s="466" t="s">
        <v>56</v>
      </c>
      <c r="I19" s="468">
        <v>0</v>
      </c>
      <c r="J19" s="381"/>
      <c r="K19" s="381"/>
      <c r="L19" s="524">
        <f t="shared" si="1"/>
        <v>0</v>
      </c>
    </row>
    <row r="20" spans="1:12" ht="51" customHeight="1" x14ac:dyDescent="0.25">
      <c r="A20" s="758"/>
      <c r="B20" s="328" t="s">
        <v>1636</v>
      </c>
      <c r="C20" s="328" t="s">
        <v>1637</v>
      </c>
      <c r="D20" s="328" t="s">
        <v>1638</v>
      </c>
      <c r="E20" s="525" t="s">
        <v>55</v>
      </c>
      <c r="F20" s="475">
        <f>IF(E20='Priority Ratings'!$C$21,'Priority Ratings'!$B$21,IF(E20='Priority Ratings'!$C$22,'Priority Ratings'!$B$22,IF(E20='Priority Ratings'!$C$23,'Priority Ratings'!$B$23,IF(E20='Priority Ratings'!$C$24,'Priority Ratings'!$B$24,IF(E20='Priority Ratings'!$C$25,'Priority Ratings'!$B$25,IF(E20='Priority Ratings'!$C$26,'Priority Ratings'!$B$26,IF(E20='Priority Ratings'!$C$27,'Priority Ratings'!$B$27,"No Rating")))))))</f>
        <v>4</v>
      </c>
      <c r="G20" s="465">
        <f t="shared" si="0"/>
        <v>4.878048780487805E-2</v>
      </c>
      <c r="H20" s="466" t="s">
        <v>56</v>
      </c>
      <c r="I20" s="468">
        <v>0</v>
      </c>
      <c r="J20" s="381"/>
      <c r="K20" s="381"/>
      <c r="L20" s="524">
        <f t="shared" si="1"/>
        <v>0</v>
      </c>
    </row>
    <row r="21" spans="1:12" ht="64.5" customHeight="1" x14ac:dyDescent="0.25">
      <c r="A21" s="752"/>
      <c r="B21" s="328" t="s">
        <v>1639</v>
      </c>
      <c r="C21" s="328" t="s">
        <v>1640</v>
      </c>
      <c r="D21" s="328" t="s">
        <v>1641</v>
      </c>
      <c r="E21" s="525" t="s">
        <v>61</v>
      </c>
      <c r="F21" s="475">
        <f>IF(E21='Priority Ratings'!$C$21,'Priority Ratings'!$B$21,IF(E21='Priority Ratings'!$C$22,'Priority Ratings'!$B$22,IF(E21='Priority Ratings'!$C$23,'Priority Ratings'!$B$23,IF(E21='Priority Ratings'!$C$24,'Priority Ratings'!$B$24,IF(E21='Priority Ratings'!$C$25,'Priority Ratings'!$B$25,IF(E21='Priority Ratings'!$C$26,'Priority Ratings'!$B$26,IF(E21='Priority Ratings'!$C$27,'Priority Ratings'!$B$27,"No Rating")))))))</f>
        <v>5</v>
      </c>
      <c r="G21" s="465">
        <f t="shared" si="0"/>
        <v>6.097560975609756E-2</v>
      </c>
      <c r="H21" s="466" t="s">
        <v>56</v>
      </c>
      <c r="I21" s="468">
        <v>0</v>
      </c>
      <c r="J21" s="381"/>
      <c r="K21" s="381"/>
      <c r="L21" s="524">
        <f t="shared" si="1"/>
        <v>0</v>
      </c>
    </row>
    <row r="22" spans="1:12" ht="45" customHeight="1" thickBot="1" x14ac:dyDescent="0.3">
      <c r="A22" s="752"/>
      <c r="B22" s="328" t="s">
        <v>1642</v>
      </c>
      <c r="C22" s="328" t="s">
        <v>1643</v>
      </c>
      <c r="D22" s="328" t="s">
        <v>1644</v>
      </c>
      <c r="E22" s="525" t="s">
        <v>55</v>
      </c>
      <c r="F22" s="592">
        <f>IF(E22='Priority Ratings'!$C$21,'Priority Ratings'!$B$21,IF(E22='Priority Ratings'!$C$22,'Priority Ratings'!$B$22,IF(E22='Priority Ratings'!$C$23,'Priority Ratings'!$B$23,IF(E22='Priority Ratings'!$C$24,'Priority Ratings'!$B$24,IF(E22='Priority Ratings'!$C$25,'Priority Ratings'!$B$25,IF(E22='Priority Ratings'!$C$26,'Priority Ratings'!$B$26,IF(E22='Priority Ratings'!$C$27,'Priority Ratings'!$B$27,"No Rating")))))))</f>
        <v>4</v>
      </c>
      <c r="G22" s="593">
        <f t="shared" si="0"/>
        <v>4.878048780487805E-2</v>
      </c>
      <c r="H22" s="466" t="s">
        <v>56</v>
      </c>
      <c r="I22" s="468">
        <v>0</v>
      </c>
      <c r="J22" s="381"/>
      <c r="K22" s="622"/>
      <c r="L22" s="640">
        <f t="shared" si="1"/>
        <v>0</v>
      </c>
    </row>
    <row r="23" spans="1:12" ht="14.5" thickBot="1" x14ac:dyDescent="0.35">
      <c r="D23" s="321"/>
      <c r="F23" s="505">
        <f>SUM(F4:F22)</f>
        <v>82</v>
      </c>
      <c r="G23" s="495">
        <f>SUM(G4:G22)</f>
        <v>1.0000000000000004</v>
      </c>
      <c r="K23" s="623" t="s">
        <v>21</v>
      </c>
      <c r="L23" s="548">
        <f>SUM(L4:L22)</f>
        <v>0</v>
      </c>
    </row>
    <row r="24" spans="1:12" x14ac:dyDescent="0.25">
      <c r="D24" s="321"/>
    </row>
    <row r="25" spans="1:12" x14ac:dyDescent="0.25">
      <c r="D25" s="321"/>
    </row>
    <row r="26" spans="1:12" x14ac:dyDescent="0.25">
      <c r="D26" s="321"/>
    </row>
    <row r="27" spans="1:12" x14ac:dyDescent="0.25">
      <c r="D27" s="321"/>
    </row>
    <row r="28" spans="1:12" x14ac:dyDescent="0.25">
      <c r="D28" s="321"/>
    </row>
    <row r="29" spans="1:12" x14ac:dyDescent="0.25">
      <c r="D29" s="321"/>
    </row>
    <row r="30" spans="1:12" x14ac:dyDescent="0.25">
      <c r="D30" s="321"/>
    </row>
    <row r="31" spans="1:12" x14ac:dyDescent="0.25">
      <c r="D31" s="321"/>
    </row>
    <row r="32" spans="1:12" x14ac:dyDescent="0.25">
      <c r="D32" s="321"/>
    </row>
    <row r="33" spans="4:4" x14ac:dyDescent="0.25">
      <c r="D33" s="321"/>
    </row>
    <row r="34" spans="4:4" x14ac:dyDescent="0.25">
      <c r="D34" s="321"/>
    </row>
    <row r="35" spans="4:4" x14ac:dyDescent="0.25">
      <c r="D35" s="321"/>
    </row>
    <row r="36" spans="4:4" x14ac:dyDescent="0.25">
      <c r="D36" s="321"/>
    </row>
    <row r="37" spans="4:4" x14ac:dyDescent="0.25">
      <c r="D37" s="321"/>
    </row>
    <row r="38" spans="4:4" x14ac:dyDescent="0.25">
      <c r="D38" s="321"/>
    </row>
    <row r="39" spans="4:4" x14ac:dyDescent="0.25">
      <c r="D39" s="321"/>
    </row>
    <row r="40" spans="4:4" x14ac:dyDescent="0.25">
      <c r="D40" s="321"/>
    </row>
    <row r="41" spans="4:4" x14ac:dyDescent="0.25">
      <c r="D41" s="321"/>
    </row>
    <row r="42" spans="4:4" x14ac:dyDescent="0.25">
      <c r="D42" s="321"/>
    </row>
    <row r="43" spans="4:4" x14ac:dyDescent="0.25">
      <c r="D43" s="321"/>
    </row>
    <row r="44" spans="4:4" x14ac:dyDescent="0.25">
      <c r="D44" s="321"/>
    </row>
    <row r="45" spans="4:4" x14ac:dyDescent="0.25">
      <c r="D45" s="321"/>
    </row>
    <row r="46" spans="4:4" x14ac:dyDescent="0.25">
      <c r="D46" s="321"/>
    </row>
    <row r="47" spans="4:4" x14ac:dyDescent="0.25">
      <c r="D47" s="321"/>
    </row>
    <row r="48" spans="4:4" x14ac:dyDescent="0.25">
      <c r="D48" s="321"/>
    </row>
    <row r="49" spans="4:4" x14ac:dyDescent="0.25">
      <c r="D49" s="321"/>
    </row>
    <row r="50" spans="4:4" x14ac:dyDescent="0.25">
      <c r="D50" s="321"/>
    </row>
    <row r="51" spans="4:4" x14ac:dyDescent="0.25">
      <c r="D51" s="321"/>
    </row>
    <row r="52" spans="4:4" x14ac:dyDescent="0.25">
      <c r="D52" s="321"/>
    </row>
    <row r="53" spans="4:4" x14ac:dyDescent="0.25">
      <c r="D53" s="321"/>
    </row>
    <row r="54" spans="4:4" x14ac:dyDescent="0.25">
      <c r="D54" s="321"/>
    </row>
    <row r="55" spans="4:4" x14ac:dyDescent="0.25">
      <c r="D55" s="321"/>
    </row>
    <row r="56" spans="4:4" x14ac:dyDescent="0.25">
      <c r="D56" s="321"/>
    </row>
    <row r="57" spans="4:4" x14ac:dyDescent="0.25">
      <c r="D57" s="321"/>
    </row>
    <row r="58" spans="4:4" x14ac:dyDescent="0.25">
      <c r="D58" s="321"/>
    </row>
    <row r="59" spans="4:4" x14ac:dyDescent="0.25">
      <c r="D59" s="321"/>
    </row>
    <row r="60" spans="4:4" x14ac:dyDescent="0.25">
      <c r="D60" s="321"/>
    </row>
    <row r="61" spans="4:4" x14ac:dyDescent="0.25">
      <c r="D61" s="321"/>
    </row>
  </sheetData>
  <mergeCells count="3">
    <mergeCell ref="A4:A22"/>
    <mergeCell ref="E2:H2"/>
    <mergeCell ref="I2:K2"/>
  </mergeCells>
  <conditionalFormatting sqref="D3">
    <cfRule type="containsText" dxfId="27" priority="22" operator="containsText" text="6">
      <formula>NOT(ISERROR(SEARCH("6",D3)))</formula>
    </cfRule>
    <cfRule type="containsText" dxfId="26" priority="23" operator="containsText" text="5">
      <formula>NOT(ISERROR(SEARCH("5",D3)))</formula>
    </cfRule>
    <cfRule type="containsText" dxfId="25" priority="24" operator="containsText" text="4">
      <formula>NOT(ISERROR(SEARCH("4",D3)))</formula>
    </cfRule>
    <cfRule type="containsText" dxfId="24" priority="25" operator="containsText" text="3">
      <formula>NOT(ISERROR(SEARCH("3",D3)))</formula>
    </cfRule>
    <cfRule type="containsText" dxfId="23" priority="26" operator="containsText" text="2">
      <formula>NOT(ISERROR(SEARCH("2",D3)))</formula>
    </cfRule>
    <cfRule type="containsText" dxfId="22" priority="27" operator="containsText" text="1">
      <formula>NOT(ISERROR(SEARCH("1",D3)))</formula>
    </cfRule>
    <cfRule type="containsText" dxfId="21" priority="28" operator="containsText" text="0">
      <formula>NOT(ISERROR(SEARCH("0",D3)))</formula>
    </cfRule>
  </conditionalFormatting>
  <dataValidations count="1">
    <dataValidation allowBlank="1" showInputMessage="1" showErrorMessage="1" promptTitle="Supplier Evidence" prompt="If the answer is fully comply or partially comply , then provide the actual document name(section, paragraph, page) /evidence and hyperlink to this column as proof" sqref="J4:J9" xr:uid="{00000000-0002-0000-3000-000000000000}"/>
  </dataValidations>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beginsWith" priority="1" operator="beginsWith" text="6" id="{730F445D-C67D-4316-933F-DC9175B23EDC}">
            <xm:f>LEFT('Manage system access '!K4,LEN("6"))="6"</xm:f>
            <x14:dxf>
              <fill>
                <patternFill>
                  <bgColor rgb="FFFFCCCC"/>
                </patternFill>
              </fill>
            </x14:dxf>
          </x14:cfRule>
          <x14:cfRule type="beginsWith" priority="2" operator="beginsWith" text="5" id="{1EE44F46-696C-4C4A-A582-005C2085E1CA}">
            <xm:f>LEFT('Manage system access '!K4,LEN("5"))="5"</xm:f>
            <x14:dxf>
              <fill>
                <patternFill>
                  <bgColor rgb="FFFFFFCC"/>
                </patternFill>
              </fill>
            </x14:dxf>
          </x14:cfRule>
          <x14:cfRule type="beginsWith" priority="3" operator="beginsWith" text="4" id="{79C09852-9F99-47EC-9091-61975F858EC2}">
            <xm:f>LEFT('Manage system access '!K4,LEN("4"))="4"</xm:f>
            <x14:dxf>
              <fill>
                <patternFill>
                  <bgColor rgb="FFFFFFCC"/>
                </patternFill>
              </fill>
            </x14:dxf>
          </x14:cfRule>
          <x14:cfRule type="beginsWith" priority="4" operator="beginsWith" text="3" id="{EE436E9E-27CF-442A-A512-DBD440EF5A80}">
            <xm:f>LEFT('Manage system access '!K4,LEN("3"))="3"</xm:f>
            <x14:dxf>
              <fill>
                <patternFill>
                  <bgColor rgb="FFFFFFCC"/>
                </patternFill>
              </fill>
            </x14:dxf>
          </x14:cfRule>
          <x14:cfRule type="beginsWith" priority="5" operator="beginsWith" text="2" id="{58F2473C-D913-49EC-9075-A9ACD55FABE3}">
            <xm:f>LEFT('Manage system access '!K4,LEN("2"))="2"</xm:f>
            <x14:dxf>
              <fill>
                <patternFill>
                  <fgColor theme="0"/>
                  <bgColor rgb="FFCCFFCC"/>
                </patternFill>
              </fill>
            </x14:dxf>
          </x14:cfRule>
          <x14:cfRule type="beginsWith" priority="6" operator="beginsWith" text="1" id="{F17A3C41-8D2B-475F-9ACB-6D259CB5CAE3}">
            <xm:f>LEFT('Manage system access '!K4,LEN("1"))="1"</xm:f>
            <x14:dxf>
              <fill>
                <patternFill>
                  <bgColor rgb="FFCCFFCC"/>
                </patternFill>
              </fill>
            </x14:dxf>
          </x14:cfRule>
          <x14:cfRule type="beginsWith" priority="7" operator="beginsWith" text="0" id="{FABC9855-1EFC-42F0-AE70-D25A2912B161}">
            <xm:f>LEFT('Manage system access '!K4,LEN("0"))="0"</xm:f>
            <x14:dxf>
              <fill>
                <patternFill>
                  <bgColor rgb="FFCCFFCC"/>
                </patternFill>
              </fill>
            </x14:dxf>
          </x14:cfRule>
          <xm:sqref>E4:H22 L4:L22</xm:sqref>
        </x14:conditionalFormatting>
      </x14:conditionalFormattings>
    </ext>
    <ext xmlns:x14="http://schemas.microsoft.com/office/spreadsheetml/2009/9/main" uri="{CCE6A557-97BC-4b89-ADB6-D9C93CAAB3DF}">
      <x14:dataValidations xmlns:xm="http://schemas.microsoft.com/office/excel/2006/main" count="2">
        <x14:dataValidation type="list" showInputMessage="1" showErrorMessage="1" promptTitle="Supplier" prompt="Please make a selection from the list" xr:uid="{00000000-0002-0000-3000-000001000000}">
          <x14:formula1>
            <xm:f>'Priority Ratings'!$I$21:$I$23</xm:f>
          </x14:formula1>
          <xm:sqref>I4:I22</xm:sqref>
        </x14:dataValidation>
        <x14:dataValidation type="list" allowBlank="1" showInputMessage="1" showErrorMessage="1" xr:uid="{00000000-0002-0000-3000-000002000000}">
          <x14:formula1>
            <xm:f>'Priority Ratings'!$C$21:$C$27</xm:f>
          </x14:formula1>
          <xm:sqref>E4:E22</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M42"/>
  <sheetViews>
    <sheetView workbookViewId="0">
      <selection activeCell="A2" sqref="A2:XFD2"/>
    </sheetView>
  </sheetViews>
  <sheetFormatPr defaultColWidth="9.1796875" defaultRowHeight="12.5" x14ac:dyDescent="0.25"/>
  <cols>
    <col min="1" max="1" width="7.453125" style="7" bestFit="1" customWidth="1"/>
    <col min="2" max="2" width="13.7265625" style="16" bestFit="1" customWidth="1"/>
    <col min="3" max="3" width="48.1796875" style="121" customWidth="1"/>
    <col min="4" max="4" width="28.7265625" style="16" customWidth="1"/>
    <col min="5" max="5" width="29.54296875" style="16" customWidth="1"/>
    <col min="6" max="6" width="20.26953125" style="16" customWidth="1"/>
    <col min="7" max="7" width="21" style="7" customWidth="1"/>
    <col min="8" max="8" width="18.453125" style="5" customWidth="1"/>
    <col min="9" max="9" width="11.453125" style="5" customWidth="1"/>
    <col min="10" max="10" width="14.1796875" style="5" customWidth="1"/>
    <col min="11" max="11" width="27.453125" style="6" customWidth="1"/>
    <col min="12" max="12" width="14.81640625" style="7" customWidth="1"/>
    <col min="13" max="13" width="15.1796875" style="5" customWidth="1"/>
    <col min="14" max="16384" width="9.1796875" style="8"/>
  </cols>
  <sheetData>
    <row r="1" spans="1:13" ht="13" x14ac:dyDescent="0.25">
      <c r="A1" s="726" t="str">
        <f>Config!B3</f>
        <v>Engineering Design and Technical Document Management Software</v>
      </c>
      <c r="B1" s="727"/>
      <c r="C1" s="728"/>
      <c r="D1" s="5"/>
      <c r="E1" s="5"/>
      <c r="F1" s="136"/>
      <c r="K1" s="5"/>
    </row>
    <row r="2" spans="1:13" ht="13" x14ac:dyDescent="0.25">
      <c r="A2" s="9" t="s">
        <v>5</v>
      </c>
      <c r="B2" s="10"/>
      <c r="C2" s="134"/>
      <c r="D2" s="5"/>
      <c r="E2" s="5"/>
      <c r="F2" s="158"/>
      <c r="K2" s="12" t="s">
        <v>30</v>
      </c>
    </row>
    <row r="3" spans="1:13" ht="13" x14ac:dyDescent="0.25">
      <c r="A3" s="13" t="s">
        <v>6</v>
      </c>
      <c r="B3" s="14"/>
      <c r="C3" s="135"/>
      <c r="D3" s="5"/>
      <c r="E3" s="5"/>
      <c r="F3" s="136"/>
      <c r="K3" s="12" t="s">
        <v>31</v>
      </c>
    </row>
    <row r="4" spans="1:13" x14ac:dyDescent="0.25">
      <c r="D4" s="5"/>
      <c r="E4" s="5"/>
      <c r="F4" s="5"/>
      <c r="K4" s="12" t="s">
        <v>32</v>
      </c>
    </row>
    <row r="5" spans="1:13" ht="63" x14ac:dyDescent="0.25">
      <c r="A5" s="17"/>
      <c r="B5" s="147"/>
      <c r="C5" s="266"/>
      <c r="D5" s="266"/>
      <c r="E5" s="266"/>
      <c r="F5" s="271"/>
      <c r="H5" s="151"/>
      <c r="I5" s="289" t="s">
        <v>33</v>
      </c>
      <c r="J5" s="290"/>
      <c r="K5" s="291" t="s">
        <v>34</v>
      </c>
      <c r="L5" s="99" t="s">
        <v>35</v>
      </c>
      <c r="M5" s="291"/>
    </row>
    <row r="6" spans="1:13" ht="26" x14ac:dyDescent="0.25">
      <c r="A6" s="28" t="s">
        <v>36</v>
      </c>
      <c r="B6" s="267" t="s">
        <v>37</v>
      </c>
      <c r="C6" s="28" t="s">
        <v>38</v>
      </c>
      <c r="D6" s="285" t="s">
        <v>40</v>
      </c>
      <c r="E6" s="285" t="s">
        <v>41</v>
      </c>
      <c r="F6" s="297" t="s">
        <v>305</v>
      </c>
      <c r="G6" s="28" t="s">
        <v>3</v>
      </c>
      <c r="H6" s="152" t="s">
        <v>42</v>
      </c>
      <c r="I6" s="274" t="s">
        <v>43</v>
      </c>
      <c r="J6" s="274" t="s">
        <v>44</v>
      </c>
      <c r="K6" s="98" t="s">
        <v>45</v>
      </c>
      <c r="L6" s="26" t="s">
        <v>46</v>
      </c>
      <c r="M6" s="98" t="s">
        <v>47</v>
      </c>
    </row>
    <row r="7" spans="1:13" s="39" customFormat="1" ht="212.5" x14ac:dyDescent="0.35">
      <c r="A7" s="292">
        <v>1</v>
      </c>
      <c r="B7" s="293" t="s">
        <v>48</v>
      </c>
      <c r="C7" s="294" t="s">
        <v>250</v>
      </c>
      <c r="D7" s="295" t="s">
        <v>260</v>
      </c>
      <c r="E7" s="296" t="s">
        <v>268</v>
      </c>
      <c r="F7" s="214"/>
      <c r="G7" s="671"/>
      <c r="H7" s="280" t="s">
        <v>61</v>
      </c>
      <c r="I7" s="281">
        <f>IF(H7='Priority Ratings'!$C$21,'Priority Ratings'!$B$21,IF(H7='Priority Ratings'!$C$22,'Priority Ratings'!$B$22,IF(H7='Priority Ratings'!$C$23,'Priority Ratings'!$B$23,IF(H7='Priority Ratings'!$C$24,'Priority Ratings'!$B$24,IF(H7='Priority Ratings'!$C$25,'Priority Ratings'!$B$25,IF(H7='Priority Ratings'!$C$26,'Priority Ratings'!$B$26,IF(H7='Priority Ratings'!$C$27,'Priority Ratings'!$B$27,"No Rating")))))))</f>
        <v>5</v>
      </c>
      <c r="J7" s="282">
        <f>I7/I21</f>
        <v>6.9444444444444448E-2</v>
      </c>
      <c r="K7" s="523" t="s">
        <v>64</v>
      </c>
      <c r="L7" s="672"/>
      <c r="M7" s="282">
        <f>J7*'Manage system access '!L10</f>
        <v>0</v>
      </c>
    </row>
    <row r="8" spans="1:13" s="39" customFormat="1" ht="75" x14ac:dyDescent="0.35">
      <c r="A8" s="29">
        <v>11</v>
      </c>
      <c r="B8" s="159" t="s">
        <v>48</v>
      </c>
      <c r="C8" s="167" t="s">
        <v>250</v>
      </c>
      <c r="D8" s="260" t="s">
        <v>282</v>
      </c>
      <c r="E8" s="30" t="s">
        <v>269</v>
      </c>
      <c r="F8" s="30"/>
      <c r="G8" s="38"/>
      <c r="H8" s="103" t="s">
        <v>53</v>
      </c>
      <c r="I8" s="34">
        <f>IF(H8='Priority Ratings'!$C$21,'Priority Ratings'!$B$21,IF(H8='Priority Ratings'!$C$22,'Priority Ratings'!$B$22,IF(H8='Priority Ratings'!$C$23,'Priority Ratings'!$B$23,IF(H8='Priority Ratings'!$C$24,'Priority Ratings'!$B$24,IF(H8='Priority Ratings'!$C$25,'Priority Ratings'!$B$25,IF(H8='Priority Ratings'!$C$26,'Priority Ratings'!$B$26,IF(H8='Priority Ratings'!$C$27,'Priority Ratings'!$B$27,"No Rating")))))))</f>
        <v>6</v>
      </c>
      <c r="J8" s="104">
        <f>I8/I21</f>
        <v>8.3333333333333329E-2</v>
      </c>
      <c r="K8" s="105" t="s">
        <v>56</v>
      </c>
      <c r="L8" s="673"/>
      <c r="M8" s="104">
        <f>J8*'Customer user interface'!M16</f>
        <v>0</v>
      </c>
    </row>
    <row r="9" spans="1:13" s="39" customFormat="1" ht="137.5" x14ac:dyDescent="0.35">
      <c r="A9" s="29">
        <v>2</v>
      </c>
      <c r="B9" s="159" t="s">
        <v>48</v>
      </c>
      <c r="C9" s="167" t="s">
        <v>250</v>
      </c>
      <c r="D9" s="260" t="s">
        <v>281</v>
      </c>
      <c r="E9" s="30" t="s">
        <v>215</v>
      </c>
      <c r="F9" s="30"/>
      <c r="G9" s="38"/>
      <c r="H9" s="103" t="s">
        <v>53</v>
      </c>
      <c r="I9" s="34">
        <f>IF(H9='Priority Ratings'!$C$21,'Priority Ratings'!$B$21,IF(H9='Priority Ratings'!$C$22,'Priority Ratings'!$B$22,IF(H9='Priority Ratings'!$C$23,'Priority Ratings'!$B$23,IF(H9='Priority Ratings'!$C$24,'Priority Ratings'!$B$24,IF(H9='Priority Ratings'!$C$25,'Priority Ratings'!$B$25,IF(H9='Priority Ratings'!$C$26,'Priority Ratings'!$B$26,IF(H9='Priority Ratings'!$C$27,'Priority Ratings'!$B$27,"No Rating")))))))</f>
        <v>6</v>
      </c>
      <c r="J9" s="104">
        <f>I9/I21</f>
        <v>8.3333333333333329E-2</v>
      </c>
      <c r="K9" s="105" t="s">
        <v>56</v>
      </c>
      <c r="L9" s="673"/>
      <c r="M9" s="104">
        <f>J9*'Manage projects'!L14</f>
        <v>0</v>
      </c>
    </row>
    <row r="10" spans="1:13" s="132" customFormat="1" ht="187.5" x14ac:dyDescent="0.35">
      <c r="A10" s="130">
        <v>3</v>
      </c>
      <c r="B10" s="160" t="s">
        <v>48</v>
      </c>
      <c r="C10" s="167" t="s">
        <v>250</v>
      </c>
      <c r="D10" s="260" t="s">
        <v>261</v>
      </c>
      <c r="E10" s="32" t="s">
        <v>216</v>
      </c>
      <c r="F10" s="32"/>
      <c r="G10" s="131"/>
      <c r="H10" s="103" t="s">
        <v>53</v>
      </c>
      <c r="I10" s="34">
        <f>IF(H10='Priority Ratings'!$C$21,'Priority Ratings'!$B$21,IF(H10='Priority Ratings'!$C$22,'Priority Ratings'!$B$22,IF(H10='Priority Ratings'!$C$23,'Priority Ratings'!$B$23,IF(H10='Priority Ratings'!$C$24,'Priority Ratings'!$B$24,IF(H10='Priority Ratings'!$C$25,'Priority Ratings'!$B$25,IF(H10='Priority Ratings'!$C$26,'Priority Ratings'!$B$26,IF(H10='Priority Ratings'!$C$27,'Priority Ratings'!$B$27,"No Rating")))))))</f>
        <v>6</v>
      </c>
      <c r="J10" s="104">
        <f>I10/I21</f>
        <v>8.3333333333333329E-2</v>
      </c>
      <c r="K10" s="105" t="s">
        <v>56</v>
      </c>
      <c r="L10" s="674"/>
      <c r="M10" s="104">
        <f>J10*'Create and modify drawings'!M27</f>
        <v>0</v>
      </c>
    </row>
    <row r="11" spans="1:13" s="132" customFormat="1" ht="187.5" x14ac:dyDescent="0.35">
      <c r="A11" s="130">
        <v>4</v>
      </c>
      <c r="B11" s="160" t="s">
        <v>48</v>
      </c>
      <c r="C11" s="167" t="s">
        <v>250</v>
      </c>
      <c r="D11" s="260" t="s">
        <v>262</v>
      </c>
      <c r="E11" s="32" t="s">
        <v>217</v>
      </c>
      <c r="F11" s="32"/>
      <c r="G11" s="131"/>
      <c r="H11" s="103" t="s">
        <v>53</v>
      </c>
      <c r="I11" s="34">
        <f>IF(H11='Priority Ratings'!$C$21,'Priority Ratings'!$B$21,IF(H11='Priority Ratings'!$C$22,'Priority Ratings'!$B$22,IF(H11='Priority Ratings'!$C$23,'Priority Ratings'!$B$23,IF(H11='Priority Ratings'!$C$24,'Priority Ratings'!$B$24,IF(H11='Priority Ratings'!$C$25,'Priority Ratings'!$B$25,IF(H11='Priority Ratings'!$C$26,'Priority Ratings'!$B$26,IF(H11='Priority Ratings'!$C$27,'Priority Ratings'!$B$27,"No Rating")))))))</f>
        <v>6</v>
      </c>
      <c r="J11" s="104">
        <f>I11/I21</f>
        <v>8.3333333333333329E-2</v>
      </c>
      <c r="K11" s="105" t="s">
        <v>56</v>
      </c>
      <c r="L11" s="674"/>
      <c r="M11" s="104">
        <f>J11*'Manage availability of drawing '!L32</f>
        <v>0</v>
      </c>
    </row>
    <row r="12" spans="1:13" s="132" customFormat="1" ht="162.5" x14ac:dyDescent="0.35">
      <c r="A12" s="130">
        <v>5</v>
      </c>
      <c r="B12" s="160" t="s">
        <v>48</v>
      </c>
      <c r="C12" s="167" t="s">
        <v>250</v>
      </c>
      <c r="D12" s="260" t="s">
        <v>263</v>
      </c>
      <c r="E12" s="32" t="s">
        <v>218</v>
      </c>
      <c r="F12" s="32"/>
      <c r="G12" s="131"/>
      <c r="H12" s="103" t="s">
        <v>53</v>
      </c>
      <c r="I12" s="34">
        <f>IF(H12='Priority Ratings'!$C$21,'Priority Ratings'!$B$21,IF(H12='Priority Ratings'!$C$22,'Priority Ratings'!$B$22,IF(H12='Priority Ratings'!$C$23,'Priority Ratings'!$B$23,IF(H12='Priority Ratings'!$C$24,'Priority Ratings'!$B$24,IF(H12='Priority Ratings'!$C$25,'Priority Ratings'!$B$25,IF(H12='Priority Ratings'!$C$26,'Priority Ratings'!$B$26,IF(H12='Priority Ratings'!$C$27,'Priority Ratings'!$B$27,"No Rating")))))))</f>
        <v>6</v>
      </c>
      <c r="J12" s="104">
        <f>I12/I21</f>
        <v>8.3333333333333329E-2</v>
      </c>
      <c r="K12" s="105" t="s">
        <v>56</v>
      </c>
      <c r="L12" s="674"/>
      <c r="M12" s="104">
        <f>J12*'Manage documents'!L26</f>
        <v>0</v>
      </c>
    </row>
    <row r="13" spans="1:13" s="132" customFormat="1" ht="120" customHeight="1" x14ac:dyDescent="0.35">
      <c r="A13" s="130">
        <v>6</v>
      </c>
      <c r="B13" s="160" t="s">
        <v>48</v>
      </c>
      <c r="C13" s="167" t="s">
        <v>250</v>
      </c>
      <c r="D13" s="260" t="s">
        <v>264</v>
      </c>
      <c r="E13" s="32" t="s">
        <v>219</v>
      </c>
      <c r="F13" s="32"/>
      <c r="G13" s="131"/>
      <c r="H13" s="103" t="s">
        <v>61</v>
      </c>
      <c r="I13" s="34">
        <f>IF(H13='Priority Ratings'!$C$21,'Priority Ratings'!$B$21,IF(H13='Priority Ratings'!$C$22,'Priority Ratings'!$B$22,IF(H13='Priority Ratings'!$C$23,'Priority Ratings'!$B$23,IF(H13='Priority Ratings'!$C$24,'Priority Ratings'!$B$24,IF(H13='Priority Ratings'!$C$25,'Priority Ratings'!$B$25,IF(H13='Priority Ratings'!$C$26,'Priority Ratings'!$B$26,IF(H13='Priority Ratings'!$C$27,'Priority Ratings'!$B$27,"No Rating")))))))</f>
        <v>5</v>
      </c>
      <c r="J13" s="104">
        <f>I13/I21</f>
        <v>6.9444444444444448E-2</v>
      </c>
      <c r="K13" s="105" t="s">
        <v>56</v>
      </c>
      <c r="L13" s="674"/>
      <c r="M13" s="104">
        <f>J13*'Manage workflow rules'!L18</f>
        <v>0</v>
      </c>
    </row>
    <row r="14" spans="1:13" s="132" customFormat="1" ht="137.5" x14ac:dyDescent="0.35">
      <c r="A14" s="130">
        <v>7</v>
      </c>
      <c r="B14" s="160" t="s">
        <v>48</v>
      </c>
      <c r="C14" s="167" t="s">
        <v>250</v>
      </c>
      <c r="D14" s="260" t="s">
        <v>265</v>
      </c>
      <c r="E14" s="32" t="s">
        <v>270</v>
      </c>
      <c r="F14" s="32"/>
      <c r="G14" s="131"/>
      <c r="H14" s="103" t="s">
        <v>61</v>
      </c>
      <c r="I14" s="34">
        <f>IF(H14='Priority Ratings'!$C$21,'Priority Ratings'!$B$21,IF(H14='Priority Ratings'!$C$22,'Priority Ratings'!$B$22,IF(H14='Priority Ratings'!$C$23,'Priority Ratings'!$B$23,IF(H14='Priority Ratings'!$C$24,'Priority Ratings'!$B$24,IF(H14='Priority Ratings'!$C$25,'Priority Ratings'!$B$25,IF(H14='Priority Ratings'!$C$26,'Priority Ratings'!$B$26,IF(H14='Priority Ratings'!$C$27,'Priority Ratings'!$B$27,"No Rating")))))))</f>
        <v>5</v>
      </c>
      <c r="J14" s="104">
        <f>I14/I21</f>
        <v>6.9444444444444448E-2</v>
      </c>
      <c r="K14" s="105" t="s">
        <v>56</v>
      </c>
      <c r="L14" s="674"/>
      <c r="M14" s="104">
        <f>J14*'Revision and version management'!L13</f>
        <v>0</v>
      </c>
    </row>
    <row r="15" spans="1:13" s="132" customFormat="1" ht="325" x14ac:dyDescent="0.35">
      <c r="A15" s="130">
        <v>8</v>
      </c>
      <c r="B15" s="160" t="s">
        <v>48</v>
      </c>
      <c r="C15" s="167" t="s">
        <v>250</v>
      </c>
      <c r="D15" s="260" t="s">
        <v>266</v>
      </c>
      <c r="E15" s="32" t="s">
        <v>220</v>
      </c>
      <c r="F15" s="32"/>
      <c r="G15" s="131"/>
      <c r="H15" s="103" t="s">
        <v>61</v>
      </c>
      <c r="I15" s="34">
        <f>IF(H15='Priority Ratings'!$C$21,'Priority Ratings'!$B$21,IF(H15='Priority Ratings'!$C$22,'Priority Ratings'!$B$22,IF(H15='Priority Ratings'!$C$23,'Priority Ratings'!$B$23,IF(H15='Priority Ratings'!$C$24,'Priority Ratings'!$B$24,IF(H15='Priority Ratings'!$C$25,'Priority Ratings'!$B$25,IF(H15='Priority Ratings'!$C$26,'Priority Ratings'!$B$26,IF(H15='Priority Ratings'!$C$27,'Priority Ratings'!$B$27,"No Rating")))))))</f>
        <v>5</v>
      </c>
      <c r="J15" s="104">
        <f>I15/I21</f>
        <v>6.9444444444444448E-2</v>
      </c>
      <c r="K15" s="105" t="s">
        <v>56</v>
      </c>
      <c r="L15" s="675"/>
      <c r="M15" s="104">
        <f>J15*'Manage reports'!L10</f>
        <v>0</v>
      </c>
    </row>
    <row r="16" spans="1:13" s="132" customFormat="1" ht="100" x14ac:dyDescent="0.35">
      <c r="A16" s="130">
        <v>9</v>
      </c>
      <c r="B16" s="160" t="s">
        <v>48</v>
      </c>
      <c r="C16" s="167" t="s">
        <v>250</v>
      </c>
      <c r="D16" s="260" t="s">
        <v>221</v>
      </c>
      <c r="E16" s="32" t="s">
        <v>222</v>
      </c>
      <c r="F16" s="32"/>
      <c r="G16" s="131"/>
      <c r="H16" s="103" t="s">
        <v>61</v>
      </c>
      <c r="I16" s="34">
        <f>IF(H16='Priority Ratings'!$C$21,'Priority Ratings'!$B$21,IF(H16='Priority Ratings'!$C$22,'Priority Ratings'!$B$22,IF(H16='Priority Ratings'!$C$23,'Priority Ratings'!$B$23,IF(H16='Priority Ratings'!$C$24,'Priority Ratings'!$B$24,IF(H16='Priority Ratings'!$C$25,'Priority Ratings'!$B$25,IF(H16='Priority Ratings'!$C$26,'Priority Ratings'!$B$26,IF(H16='Priority Ratings'!$C$27,'Priority Ratings'!$B$27,"No Rating")))))))</f>
        <v>5</v>
      </c>
      <c r="J16" s="104">
        <f>I16/I21</f>
        <v>6.9444444444444448E-2</v>
      </c>
      <c r="K16" s="105" t="s">
        <v>56</v>
      </c>
      <c r="L16" s="676"/>
      <c r="M16" s="104">
        <f>J16*'Manage engineering services'!L11</f>
        <v>0</v>
      </c>
    </row>
    <row r="17" spans="1:13" s="132" customFormat="1" ht="87.5" x14ac:dyDescent="0.35">
      <c r="A17" s="130">
        <v>10</v>
      </c>
      <c r="B17" s="160" t="s">
        <v>48</v>
      </c>
      <c r="C17" s="167" t="s">
        <v>250</v>
      </c>
      <c r="D17" s="260" t="s">
        <v>223</v>
      </c>
      <c r="E17" s="32" t="s">
        <v>224</v>
      </c>
      <c r="F17" s="32"/>
      <c r="G17" s="131"/>
      <c r="H17" s="103" t="s">
        <v>53</v>
      </c>
      <c r="I17" s="34">
        <f>IF(H17='Priority Ratings'!$C$21,'Priority Ratings'!$B$21,IF(H17='Priority Ratings'!$C$22,'Priority Ratings'!$B$22,IF(H17='Priority Ratings'!$C$23,'Priority Ratings'!$B$23,IF(H17='Priority Ratings'!$C$24,'Priority Ratings'!$B$24,IF(H17='Priority Ratings'!$C$25,'Priority Ratings'!$B$25,IF(H17='Priority Ratings'!$C$26,'Priority Ratings'!$B$26,IF(H17='Priority Ratings'!$C$27,'Priority Ratings'!$B$27,"No Rating")))))))</f>
        <v>6</v>
      </c>
      <c r="J17" s="104">
        <f>I17/I21</f>
        <v>8.3333333333333329E-2</v>
      </c>
      <c r="K17" s="105" t="s">
        <v>56</v>
      </c>
      <c r="L17" s="677"/>
      <c r="M17" s="104">
        <f>J17*'Manage collaboration services'!L7</f>
        <v>0</v>
      </c>
    </row>
    <row r="18" spans="1:13" s="132" customFormat="1" ht="62.5" x14ac:dyDescent="0.35">
      <c r="A18" s="130">
        <v>11</v>
      </c>
      <c r="B18" s="160" t="s">
        <v>48</v>
      </c>
      <c r="C18" s="167" t="s">
        <v>250</v>
      </c>
      <c r="D18" s="397" t="s">
        <v>225</v>
      </c>
      <c r="E18" s="32" t="s">
        <v>227</v>
      </c>
      <c r="F18" s="32"/>
      <c r="G18" s="131"/>
      <c r="H18" s="103" t="s">
        <v>61</v>
      </c>
      <c r="I18" s="34">
        <f>IF(H18='Priority Ratings'!$C$21,'Priority Ratings'!$B$21,IF(H18='Priority Ratings'!$C$22,'Priority Ratings'!$B$22,IF(H18='Priority Ratings'!$C$23,'Priority Ratings'!$B$23,IF(H18='Priority Ratings'!$C$24,'Priority Ratings'!$B$24,IF(H18='Priority Ratings'!$C$25,'Priority Ratings'!$B$25,IF(H18='Priority Ratings'!$C$26,'Priority Ratings'!$B$26,IF(H18='Priority Ratings'!$C$27,'Priority Ratings'!$B$27,"No Rating")))))))</f>
        <v>5</v>
      </c>
      <c r="J18" s="104">
        <f>I18/I21</f>
        <v>6.9444444444444448E-2</v>
      </c>
      <c r="K18" s="105" t="s">
        <v>56</v>
      </c>
      <c r="L18" s="677"/>
      <c r="M18" s="104">
        <f>J18*'Manage design integration'!L11</f>
        <v>0</v>
      </c>
    </row>
    <row r="19" spans="1:13" s="132" customFormat="1" ht="112.5" x14ac:dyDescent="0.35">
      <c r="A19" s="130">
        <v>12</v>
      </c>
      <c r="B19" s="170" t="s">
        <v>48</v>
      </c>
      <c r="C19" s="209" t="s">
        <v>250</v>
      </c>
      <c r="D19" s="262" t="s">
        <v>267</v>
      </c>
      <c r="E19" s="210" t="s">
        <v>226</v>
      </c>
      <c r="F19" s="210"/>
      <c r="G19" s="211"/>
      <c r="H19" s="228" t="s">
        <v>53</v>
      </c>
      <c r="I19" s="212">
        <f>IF(H19='Priority Ratings'!$C$21,'Priority Ratings'!$B$21,IF(H19='Priority Ratings'!$C$22,'Priority Ratings'!$B$22,IF(H19='Priority Ratings'!$C$23,'Priority Ratings'!$B$23,IF(H19='Priority Ratings'!$C$24,'Priority Ratings'!$B$24,IF(H19='Priority Ratings'!$C$25,'Priority Ratings'!$B$25,IF(H19='Priority Ratings'!$C$26,'Priority Ratings'!$B$26,IF(H19='Priority Ratings'!$C$27,'Priority Ratings'!$B$27,"No Rating")))))))</f>
        <v>6</v>
      </c>
      <c r="J19" s="118">
        <f>I19/I21</f>
        <v>8.3333333333333329E-2</v>
      </c>
      <c r="K19" s="229" t="s">
        <v>56</v>
      </c>
      <c r="L19" s="677"/>
      <c r="M19" s="118">
        <f>J19*'Migration management'!L7</f>
        <v>0</v>
      </c>
    </row>
    <row r="20" spans="1:13" s="132" customFormat="1" ht="13" x14ac:dyDescent="0.35">
      <c r="A20" s="201"/>
      <c r="B20" s="202"/>
      <c r="C20" s="202"/>
      <c r="D20" s="202"/>
      <c r="E20" s="202"/>
      <c r="F20" s="202"/>
      <c r="G20" s="207"/>
      <c r="H20" s="203"/>
      <c r="I20" s="208"/>
      <c r="J20" s="198"/>
      <c r="K20" s="199"/>
      <c r="L20" s="221"/>
      <c r="M20" s="198"/>
    </row>
    <row r="21" spans="1:13" ht="13" x14ac:dyDescent="0.25">
      <c r="G21" s="213" t="s">
        <v>99</v>
      </c>
      <c r="H21" s="214"/>
      <c r="I21" s="215">
        <f>SUM(I7:I19)</f>
        <v>72</v>
      </c>
      <c r="J21" s="216">
        <f>SUM(J7:J19)</f>
        <v>0.99999999999999989</v>
      </c>
      <c r="K21" s="670"/>
      <c r="L21" s="669"/>
      <c r="M21" s="205">
        <f>SUM(M6:M19)</f>
        <v>0</v>
      </c>
    </row>
    <row r="37" spans="5:12" x14ac:dyDescent="0.25">
      <c r="L37" s="8"/>
    </row>
    <row r="42" spans="5:12" ht="15.5" x14ac:dyDescent="0.25">
      <c r="E42" s="133"/>
      <c r="F42" s="133"/>
    </row>
  </sheetData>
  <mergeCells count="1">
    <mergeCell ref="A1:C1"/>
  </mergeCells>
  <dataValidations count="2">
    <dataValidation type="list" showInputMessage="1" showErrorMessage="1" promptTitle="Supplier" prompt="Please make a selection from the list" sqref="F7:F19" xr:uid="{00000000-0002-0000-0400-000000000000}">
      <formula1>"100%:Fully comply with requirement,50%:Partially comply will require development,0%:No compliance"</formula1>
    </dataValidation>
    <dataValidation type="list" allowBlank="1" showInputMessage="1" showErrorMessage="1" sqref="L7:L19" xr:uid="{00000000-0002-0000-0400-000001000000}">
      <formula1>#REF!</formula1>
    </dataValidation>
  </dataValidations>
  <hyperlinks>
    <hyperlink ref="D7" location="'Manage system access '!A1" display="'Manage system access '!A1" xr:uid="{00000000-0004-0000-0400-000000000000}"/>
    <hyperlink ref="D8" location="'Customer user interface'!A1" display="'Customer user interface'!A1" xr:uid="{00000000-0004-0000-0400-000001000000}"/>
    <hyperlink ref="D9" location="'Manage projects'!A1" display="'Manage projects'!A1" xr:uid="{00000000-0004-0000-0400-000002000000}"/>
    <hyperlink ref="D10" location="'Create and modify drawings'!A1" display="'Create and modify drawings'!A1" xr:uid="{00000000-0004-0000-0400-000003000000}"/>
    <hyperlink ref="D11" location="'Manage availability of drawing'!A1" display="'Manage availability of drawing'!A1" xr:uid="{00000000-0004-0000-0400-000004000000}"/>
    <hyperlink ref="D12" location="'Manage documents'!A1" display="'Manage documents'!A1" xr:uid="{00000000-0004-0000-0400-000005000000}"/>
    <hyperlink ref="D15" location="'Manage reports'!A1" display="'Manage reports'!A1" xr:uid="{00000000-0004-0000-0400-000006000000}"/>
    <hyperlink ref="D18" location="'Manage design integration'!A1" display="Manage design integration(BRS12 L1- BRS12 L7) " xr:uid="{00000000-0004-0000-0400-000007000000}"/>
    <hyperlink ref="D17" location="'Manage collaboration services'!A1" display="Manage collaboration services (BRS11 K1- BRS11 K3)" xr:uid="{00000000-0004-0000-0400-000008000000}"/>
    <hyperlink ref="D13" location="'Manage workflow rules'!A1" display="'Manage workflow rules'!A1" xr:uid="{00000000-0004-0000-0400-000009000000}"/>
    <hyperlink ref="D14" location="'Revision and version management'!A1" display="'Revision and version management'!A1" xr:uid="{00000000-0004-0000-0400-00000A000000}"/>
    <hyperlink ref="D16" location="'Manage engineering services'!A1" display="Manage Engineering Services (BRS10 J1- BRS10 J7)" xr:uid="{00000000-0004-0000-0400-00000B000000}"/>
    <hyperlink ref="D19" location="'Migration management'!A1" display="'Migration management'!A1" xr:uid="{00000000-0004-0000-0400-00000C000000}"/>
  </hyperlink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2000000}">
          <x14:formula1>
            <xm:f>'Priority Ratings'!$C$21:$C$27</xm:f>
          </x14:formula1>
          <xm:sqref>H7:H19</xm:sqref>
        </x14:dataValidation>
      </x14:dataValidations>
    </ext>
  </extLst>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dimension ref="A1:L32"/>
  <sheetViews>
    <sheetView workbookViewId="0">
      <selection activeCell="L8" sqref="L8"/>
    </sheetView>
  </sheetViews>
  <sheetFormatPr defaultColWidth="9.1796875" defaultRowHeight="14" x14ac:dyDescent="0.3"/>
  <cols>
    <col min="1" max="1" width="9.81640625" style="299" customWidth="1"/>
    <col min="2" max="2" width="12.81640625" style="299" customWidth="1"/>
    <col min="3" max="3" width="37.81640625" style="299" customWidth="1"/>
    <col min="4" max="4" width="55.453125" style="302" customWidth="1"/>
    <col min="5" max="5" width="17.453125" style="321" customWidth="1"/>
    <col min="6" max="6" width="11.26953125" style="321" customWidth="1"/>
    <col min="7" max="7" width="14.26953125" style="321" customWidth="1"/>
    <col min="8" max="8" width="38.54296875" style="321" customWidth="1"/>
    <col min="9" max="9" width="17" style="321" customWidth="1"/>
    <col min="10" max="10" width="25.453125" style="321" customWidth="1"/>
    <col min="11" max="11" width="17.54296875" style="321" customWidth="1"/>
    <col min="12" max="12" width="19.54296875" style="321" customWidth="1"/>
    <col min="13" max="16384" width="9.1796875" style="299"/>
  </cols>
  <sheetData>
    <row r="1" spans="1:12" ht="20.5" thickBot="1" x14ac:dyDescent="0.35">
      <c r="A1" s="298" t="s">
        <v>1645</v>
      </c>
      <c r="E1" s="336"/>
      <c r="F1" s="336"/>
      <c r="G1" s="336"/>
      <c r="H1" s="336"/>
      <c r="I1" s="336"/>
      <c r="J1" s="336"/>
      <c r="K1" s="336"/>
      <c r="L1" s="336"/>
    </row>
    <row r="2" spans="1:12" ht="20.5" thickBot="1" x14ac:dyDescent="0.35">
      <c r="A2" s="298"/>
      <c r="E2" s="739" t="s">
        <v>1693</v>
      </c>
      <c r="F2" s="740"/>
      <c r="G2" s="740"/>
      <c r="H2" s="741"/>
      <c r="I2" s="742" t="s">
        <v>1692</v>
      </c>
      <c r="J2" s="743"/>
      <c r="K2" s="744"/>
      <c r="L2" s="336"/>
    </row>
    <row r="3" spans="1:12" ht="63" customHeight="1" thickBot="1" x14ac:dyDescent="0.3">
      <c r="A3" s="304" t="s">
        <v>308</v>
      </c>
      <c r="B3" s="348" t="s">
        <v>309</v>
      </c>
      <c r="C3" s="305" t="s">
        <v>310</v>
      </c>
      <c r="D3" s="307" t="s">
        <v>312</v>
      </c>
      <c r="E3" s="602" t="s">
        <v>42</v>
      </c>
      <c r="F3" s="602" t="s">
        <v>43</v>
      </c>
      <c r="G3" s="602" t="s">
        <v>44</v>
      </c>
      <c r="H3" s="602" t="s">
        <v>45</v>
      </c>
      <c r="I3" s="390" t="s">
        <v>1688</v>
      </c>
      <c r="J3" s="390" t="s">
        <v>306</v>
      </c>
      <c r="K3" s="390" t="s">
        <v>587</v>
      </c>
      <c r="L3" s="603" t="s">
        <v>47</v>
      </c>
    </row>
    <row r="4" spans="1:12" ht="111.75" customHeight="1" x14ac:dyDescent="0.25">
      <c r="A4" s="754" t="s">
        <v>1645</v>
      </c>
      <c r="B4" s="351" t="s">
        <v>1646</v>
      </c>
      <c r="C4" s="312" t="s">
        <v>1647</v>
      </c>
      <c r="D4" s="312" t="s">
        <v>1648</v>
      </c>
      <c r="E4" s="612" t="s">
        <v>55</v>
      </c>
      <c r="F4" s="613">
        <f>IF(E4='Priority Ratings'!$C$21,'Priority Ratings'!$B$21,IF(E4='Priority Ratings'!$C$22,'Priority Ratings'!$B$22,IF(E4='Priority Ratings'!$C$23,'Priority Ratings'!$B$23,IF(E4='Priority Ratings'!$C$24,'Priority Ratings'!$B$24,IF(E4='Priority Ratings'!$C$25,'Priority Ratings'!$B$25,IF(E4='Priority Ratings'!$C$26,'Priority Ratings'!$B$26,IF(E4='Priority Ratings'!$C$27,'Priority Ratings'!$B$27,"No Rating")))))))</f>
        <v>4</v>
      </c>
      <c r="G4" s="614">
        <f>F4/F$8</f>
        <v>0.23529411764705882</v>
      </c>
      <c r="H4" s="626" t="s">
        <v>64</v>
      </c>
      <c r="I4" s="615">
        <v>0</v>
      </c>
      <c r="J4" s="391"/>
      <c r="K4" s="616"/>
      <c r="L4" s="639">
        <f>I4*G4</f>
        <v>0</v>
      </c>
    </row>
    <row r="5" spans="1:12" ht="77.25" customHeight="1" x14ac:dyDescent="0.25">
      <c r="A5" s="752"/>
      <c r="B5" s="328" t="s">
        <v>1649</v>
      </c>
      <c r="C5" s="314" t="s">
        <v>1650</v>
      </c>
      <c r="D5" s="314" t="s">
        <v>1651</v>
      </c>
      <c r="E5" s="525" t="s">
        <v>55</v>
      </c>
      <c r="F5" s="475">
        <f>IF(E5='Priority Ratings'!$C$21,'Priority Ratings'!$B$21,IF(E5='Priority Ratings'!$C$22,'Priority Ratings'!$B$22,IF(E5='Priority Ratings'!$C$23,'Priority Ratings'!$B$23,IF(E5='Priority Ratings'!$C$24,'Priority Ratings'!$B$24,IF(E5='Priority Ratings'!$C$25,'Priority Ratings'!$B$25,IF(E5='Priority Ratings'!$C$26,'Priority Ratings'!$B$26,IF(E5='Priority Ratings'!$C$27,'Priority Ratings'!$B$27,"No Rating")))))))</f>
        <v>4</v>
      </c>
      <c r="G5" s="465">
        <f>F5/F$8</f>
        <v>0.23529411764705882</v>
      </c>
      <c r="H5" s="466" t="s">
        <v>56</v>
      </c>
      <c r="I5" s="468">
        <v>0</v>
      </c>
      <c r="J5" s="342"/>
      <c r="K5" s="461"/>
      <c r="L5" s="524">
        <f t="shared" ref="L5:L7" si="0">I5*G5</f>
        <v>0</v>
      </c>
    </row>
    <row r="6" spans="1:12" ht="55.5" customHeight="1" x14ac:dyDescent="0.25">
      <c r="A6" s="752"/>
      <c r="B6" s="328" t="s">
        <v>1652</v>
      </c>
      <c r="C6" s="314" t="s">
        <v>1653</v>
      </c>
      <c r="D6" s="314" t="s">
        <v>1654</v>
      </c>
      <c r="E6" s="525" t="s">
        <v>61</v>
      </c>
      <c r="F6" s="475">
        <f>IF(E6='Priority Ratings'!$C$21,'Priority Ratings'!$B$21,IF(E6='Priority Ratings'!$C$22,'Priority Ratings'!$B$22,IF(E6='Priority Ratings'!$C$23,'Priority Ratings'!$B$23,IF(E6='Priority Ratings'!$C$24,'Priority Ratings'!$B$24,IF(E6='Priority Ratings'!$C$25,'Priority Ratings'!$B$25,IF(E6='Priority Ratings'!$C$26,'Priority Ratings'!$B$26,IF(E6='Priority Ratings'!$C$27,'Priority Ratings'!$B$27,"No Rating")))))))</f>
        <v>5</v>
      </c>
      <c r="G6" s="465">
        <f>F6/F$8</f>
        <v>0.29411764705882354</v>
      </c>
      <c r="H6" s="466" t="s">
        <v>56</v>
      </c>
      <c r="I6" s="468">
        <v>0</v>
      </c>
      <c r="J6" s="342"/>
      <c r="K6" s="461"/>
      <c r="L6" s="524">
        <f t="shared" si="0"/>
        <v>0</v>
      </c>
    </row>
    <row r="7" spans="1:12" ht="96.75" customHeight="1" thickBot="1" x14ac:dyDescent="0.3">
      <c r="A7" s="753"/>
      <c r="B7" s="329" t="s">
        <v>1655</v>
      </c>
      <c r="C7" s="317" t="s">
        <v>1656</v>
      </c>
      <c r="D7" s="317" t="s">
        <v>1657</v>
      </c>
      <c r="E7" s="545" t="s">
        <v>55</v>
      </c>
      <c r="F7" s="500">
        <f>IF(E7='Priority Ratings'!$C$21,'Priority Ratings'!$B$21,IF(E7='Priority Ratings'!$C$22,'Priority Ratings'!$B$22,IF(E7='Priority Ratings'!$C$23,'Priority Ratings'!$B$23,IF(E7='Priority Ratings'!$C$24,'Priority Ratings'!$B$24,IF(E7='Priority Ratings'!$C$25,'Priority Ratings'!$B$25,IF(E7='Priority Ratings'!$C$26,'Priority Ratings'!$B$26,IF(E7='Priority Ratings'!$C$27,'Priority Ratings'!$B$27,"No Rating")))))))</f>
        <v>4</v>
      </c>
      <c r="G7" s="501">
        <f>F7/F$8</f>
        <v>0.23529411764705882</v>
      </c>
      <c r="H7" s="535" t="s">
        <v>56</v>
      </c>
      <c r="I7" s="558">
        <v>0</v>
      </c>
      <c r="J7" s="345"/>
      <c r="K7" s="493"/>
      <c r="L7" s="536">
        <f t="shared" si="0"/>
        <v>0</v>
      </c>
    </row>
    <row r="8" spans="1:12" ht="14.5" thickBot="1" x14ac:dyDescent="0.35">
      <c r="D8" s="321"/>
      <c r="F8" s="504">
        <f>SUM(F4:F7)</f>
        <v>17</v>
      </c>
      <c r="G8" s="478">
        <f>SUM(G4:G7)</f>
        <v>1</v>
      </c>
      <c r="K8" s="522" t="s">
        <v>21</v>
      </c>
      <c r="L8" s="547">
        <f>SUM(L4:L7)</f>
        <v>0</v>
      </c>
    </row>
    <row r="9" spans="1:12" x14ac:dyDescent="0.25">
      <c r="D9" s="321"/>
    </row>
    <row r="10" spans="1:12" x14ac:dyDescent="0.25">
      <c r="D10" s="321"/>
    </row>
    <row r="11" spans="1:12" x14ac:dyDescent="0.25">
      <c r="D11" s="321"/>
    </row>
    <row r="12" spans="1:12" x14ac:dyDescent="0.25">
      <c r="D12" s="321"/>
    </row>
    <row r="13" spans="1:12" x14ac:dyDescent="0.25">
      <c r="D13" s="321"/>
    </row>
    <row r="14" spans="1:12" x14ac:dyDescent="0.25">
      <c r="D14" s="321"/>
    </row>
    <row r="15" spans="1:12" x14ac:dyDescent="0.25">
      <c r="D15" s="321"/>
    </row>
    <row r="16" spans="1:12" x14ac:dyDescent="0.25">
      <c r="D16" s="321"/>
    </row>
    <row r="17" spans="4:4" x14ac:dyDescent="0.25">
      <c r="D17" s="321"/>
    </row>
    <row r="18" spans="4:4" x14ac:dyDescent="0.25">
      <c r="D18" s="321"/>
    </row>
    <row r="19" spans="4:4" x14ac:dyDescent="0.25">
      <c r="D19" s="321"/>
    </row>
    <row r="20" spans="4:4" x14ac:dyDescent="0.25">
      <c r="D20" s="321"/>
    </row>
    <row r="21" spans="4:4" x14ac:dyDescent="0.25">
      <c r="D21" s="321"/>
    </row>
    <row r="22" spans="4:4" x14ac:dyDescent="0.25">
      <c r="D22" s="321"/>
    </row>
    <row r="23" spans="4:4" x14ac:dyDescent="0.25">
      <c r="D23" s="321"/>
    </row>
    <row r="24" spans="4:4" x14ac:dyDescent="0.25">
      <c r="D24" s="321"/>
    </row>
    <row r="25" spans="4:4" x14ac:dyDescent="0.25">
      <c r="D25" s="321"/>
    </row>
    <row r="26" spans="4:4" x14ac:dyDescent="0.25">
      <c r="D26" s="321"/>
    </row>
    <row r="27" spans="4:4" x14ac:dyDescent="0.25">
      <c r="D27" s="321"/>
    </row>
    <row r="28" spans="4:4" x14ac:dyDescent="0.25">
      <c r="D28" s="321"/>
    </row>
    <row r="29" spans="4:4" x14ac:dyDescent="0.25">
      <c r="D29" s="321"/>
    </row>
    <row r="30" spans="4:4" x14ac:dyDescent="0.25">
      <c r="D30" s="321"/>
    </row>
    <row r="31" spans="4:4" x14ac:dyDescent="0.25">
      <c r="D31" s="321"/>
    </row>
    <row r="32" spans="4:4" x14ac:dyDescent="0.25">
      <c r="D32" s="321"/>
    </row>
  </sheetData>
  <mergeCells count="3">
    <mergeCell ref="A4:A7"/>
    <mergeCell ref="E2:H2"/>
    <mergeCell ref="I2:K2"/>
  </mergeCells>
  <conditionalFormatting sqref="D3">
    <cfRule type="containsText" dxfId="13" priority="22" operator="containsText" text="6">
      <formula>NOT(ISERROR(SEARCH("6",D3)))</formula>
    </cfRule>
    <cfRule type="containsText" dxfId="12" priority="23" operator="containsText" text="5">
      <formula>NOT(ISERROR(SEARCH("5",D3)))</formula>
    </cfRule>
    <cfRule type="containsText" dxfId="11" priority="24" operator="containsText" text="4">
      <formula>NOT(ISERROR(SEARCH("4",D3)))</formula>
    </cfRule>
    <cfRule type="containsText" dxfId="10" priority="25" operator="containsText" text="3">
      <formula>NOT(ISERROR(SEARCH("3",D3)))</formula>
    </cfRule>
    <cfRule type="containsText" dxfId="9" priority="26" operator="containsText" text="2">
      <formula>NOT(ISERROR(SEARCH("2",D3)))</formula>
    </cfRule>
    <cfRule type="containsText" dxfId="8" priority="27" operator="containsText" text="1">
      <formula>NOT(ISERROR(SEARCH("1",D3)))</formula>
    </cfRule>
    <cfRule type="containsText" dxfId="7" priority="28" operator="containsText" text="0">
      <formula>NOT(ISERROR(SEARCH("0",D3)))</formula>
    </cfRule>
  </conditionalFormatting>
  <dataValidations count="1">
    <dataValidation allowBlank="1" showInputMessage="1" showErrorMessage="1" promptTitle="Supplier Evidence" prompt="If the answer is fully comply or partially comply , then provide the actual document name(section, paragraph, page) /evidence and hyperlink to this column as proof" sqref="J4:J7" xr:uid="{00000000-0002-0000-3100-000000000000}"/>
  </dataValidations>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beginsWith" priority="1" operator="beginsWith" text="6" id="{D72647AC-34A6-4C4C-8E12-A4EE5C45EF3F}">
            <xm:f>LEFT('Manage system access '!K4,LEN("6"))="6"</xm:f>
            <x14:dxf>
              <fill>
                <patternFill>
                  <bgColor rgb="FFFFCCCC"/>
                </patternFill>
              </fill>
            </x14:dxf>
          </x14:cfRule>
          <x14:cfRule type="beginsWith" priority="2" operator="beginsWith" text="5" id="{F795465E-E20E-414C-8B84-6044E325019A}">
            <xm:f>LEFT('Manage system access '!K4,LEN("5"))="5"</xm:f>
            <x14:dxf>
              <fill>
                <patternFill>
                  <bgColor rgb="FFFFFFCC"/>
                </patternFill>
              </fill>
            </x14:dxf>
          </x14:cfRule>
          <x14:cfRule type="beginsWith" priority="3" operator="beginsWith" text="4" id="{3B18AB5F-F011-4447-ADFA-5056E67AF90C}">
            <xm:f>LEFT('Manage system access '!K4,LEN("4"))="4"</xm:f>
            <x14:dxf>
              <fill>
                <patternFill>
                  <bgColor rgb="FFFFFFCC"/>
                </patternFill>
              </fill>
            </x14:dxf>
          </x14:cfRule>
          <x14:cfRule type="beginsWith" priority="4" operator="beginsWith" text="3" id="{A5108077-35C0-4D93-97A7-60D4077DF16D}">
            <xm:f>LEFT('Manage system access '!K4,LEN("3"))="3"</xm:f>
            <x14:dxf>
              <fill>
                <patternFill>
                  <bgColor rgb="FFFFFFCC"/>
                </patternFill>
              </fill>
            </x14:dxf>
          </x14:cfRule>
          <x14:cfRule type="beginsWith" priority="5" operator="beginsWith" text="2" id="{4BEBFD28-FB00-4989-BA2F-E1AB9C4319C7}">
            <xm:f>LEFT('Manage system access '!K4,LEN("2"))="2"</xm:f>
            <x14:dxf>
              <fill>
                <patternFill>
                  <fgColor theme="0"/>
                  <bgColor rgb="FFCCFFCC"/>
                </patternFill>
              </fill>
            </x14:dxf>
          </x14:cfRule>
          <x14:cfRule type="beginsWith" priority="6" operator="beginsWith" text="1" id="{53AFB5DC-3379-42F9-BFFF-C79DE7A9DD18}">
            <xm:f>LEFT('Manage system access '!K4,LEN("1"))="1"</xm:f>
            <x14:dxf>
              <fill>
                <patternFill>
                  <bgColor rgb="FFCCFFCC"/>
                </patternFill>
              </fill>
            </x14:dxf>
          </x14:cfRule>
          <x14:cfRule type="beginsWith" priority="7" operator="beginsWith" text="0" id="{36472056-0D20-4EDF-ACDC-A4A7650D20A6}">
            <xm:f>LEFT('Manage system access '!K4,LEN("0"))="0"</xm:f>
            <x14:dxf>
              <fill>
                <patternFill>
                  <bgColor rgb="FFCCFFCC"/>
                </patternFill>
              </fill>
            </x14:dxf>
          </x14:cfRule>
          <xm:sqref>E4:H7 L4:L7</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r:uid="{00000000-0002-0000-3100-000001000000}">
          <x14:formula1>
            <xm:f>'Priority Ratings'!$C$21:$C$27</xm:f>
          </x14:formula1>
          <xm:sqref>E4:E7</xm:sqref>
        </x14:dataValidation>
        <x14:dataValidation type="list" showInputMessage="1" showErrorMessage="1" promptTitle="Supplier" prompt="Please make a selection from the list" xr:uid="{00000000-0002-0000-3100-000002000000}">
          <x14:formula1>
            <xm:f>'Priority Ratings'!$I$21:$I$23</xm:f>
          </x14:formula1>
          <xm:sqref>I4:I7</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45"/>
  <sheetViews>
    <sheetView zoomScaleNormal="100" workbookViewId="0">
      <selection activeCell="A2" sqref="A2:XFD2"/>
    </sheetView>
  </sheetViews>
  <sheetFormatPr defaultColWidth="9.1796875" defaultRowHeight="12.5" x14ac:dyDescent="0.25"/>
  <cols>
    <col min="1" max="1" width="7.453125" style="7" bestFit="1" customWidth="1"/>
    <col min="2" max="2" width="13.7265625" style="16" bestFit="1" customWidth="1"/>
    <col min="3" max="3" width="50.26953125" style="121" customWidth="1"/>
    <col min="4" max="4" width="30.1796875" style="16" customWidth="1"/>
    <col min="5" max="5" width="35.26953125" style="16" customWidth="1"/>
    <col min="6" max="6" width="20.26953125" style="16" customWidth="1"/>
    <col min="7" max="7" width="21.54296875" style="16" customWidth="1"/>
    <col min="8" max="8" width="18.453125" style="5" customWidth="1"/>
    <col min="9" max="9" width="11.453125" style="5" customWidth="1"/>
    <col min="10" max="10" width="14.1796875" style="5" customWidth="1"/>
    <col min="11" max="11" width="27.453125" style="6" customWidth="1"/>
    <col min="12" max="12" width="14.81640625" style="7" customWidth="1"/>
    <col min="13" max="13" width="15.1796875" style="5" customWidth="1"/>
    <col min="14" max="16384" width="9.1796875" style="8"/>
  </cols>
  <sheetData>
    <row r="1" spans="1:13" ht="13" x14ac:dyDescent="0.25">
      <c r="A1" s="726" t="str">
        <f>Config!B3</f>
        <v>Engineering Design and Technical Document Management Software</v>
      </c>
      <c r="B1" s="727"/>
      <c r="C1" s="728"/>
      <c r="D1" s="5"/>
      <c r="E1" s="5"/>
      <c r="F1" s="136"/>
      <c r="G1" s="5"/>
      <c r="K1" s="5"/>
    </row>
    <row r="2" spans="1:13" ht="13" x14ac:dyDescent="0.25">
      <c r="A2" s="9" t="s">
        <v>5</v>
      </c>
      <c r="B2" s="10"/>
      <c r="C2" s="134"/>
      <c r="D2" s="5"/>
      <c r="E2" s="5"/>
      <c r="F2" s="169"/>
      <c r="G2" s="5"/>
      <c r="K2" s="7" t="s">
        <v>30</v>
      </c>
    </row>
    <row r="3" spans="1:13" ht="13" x14ac:dyDescent="0.25">
      <c r="A3" s="13" t="s">
        <v>6</v>
      </c>
      <c r="B3" s="14"/>
      <c r="C3" s="135"/>
      <c r="D3" s="5"/>
      <c r="E3" s="5"/>
      <c r="F3" s="136"/>
      <c r="G3" s="5"/>
      <c r="K3" s="7" t="s">
        <v>31</v>
      </c>
    </row>
    <row r="4" spans="1:13" x14ac:dyDescent="0.25">
      <c r="D4" s="5"/>
      <c r="E4" s="5"/>
      <c r="F4" s="5"/>
      <c r="G4" s="5"/>
      <c r="K4" s="7" t="s">
        <v>32</v>
      </c>
    </row>
    <row r="5" spans="1:13" ht="63" x14ac:dyDescent="0.25">
      <c r="A5" s="17"/>
      <c r="B5" s="148"/>
      <c r="C5" s="18"/>
      <c r="D5" s="18"/>
      <c r="E5" s="18"/>
      <c r="F5" s="156"/>
      <c r="G5" s="18"/>
      <c r="H5" s="151"/>
      <c r="I5" s="126" t="s">
        <v>33</v>
      </c>
      <c r="J5" s="127"/>
      <c r="K5" s="19" t="s">
        <v>34</v>
      </c>
      <c r="L5" s="99" t="s">
        <v>35</v>
      </c>
      <c r="M5" s="19"/>
    </row>
    <row r="6" spans="1:13" ht="26" x14ac:dyDescent="0.25">
      <c r="A6" s="21" t="s">
        <v>36</v>
      </c>
      <c r="B6" s="22" t="s">
        <v>37</v>
      </c>
      <c r="C6" s="21" t="s">
        <v>38</v>
      </c>
      <c r="D6" s="154" t="s">
        <v>40</v>
      </c>
      <c r="E6" s="154" t="s">
        <v>41</v>
      </c>
      <c r="F6" s="297" t="s">
        <v>305</v>
      </c>
      <c r="G6" s="153" t="s">
        <v>3</v>
      </c>
      <c r="H6" s="152" t="s">
        <v>42</v>
      </c>
      <c r="I6" s="150" t="s">
        <v>43</v>
      </c>
      <c r="J6" s="129" t="s">
        <v>44</v>
      </c>
      <c r="K6" s="27" t="s">
        <v>45</v>
      </c>
      <c r="L6" s="26" t="s">
        <v>46</v>
      </c>
      <c r="M6" s="27" t="s">
        <v>47</v>
      </c>
    </row>
    <row r="7" spans="1:13" s="39" customFormat="1" ht="92.25" customHeight="1" x14ac:dyDescent="0.35">
      <c r="A7" s="29">
        <v>1</v>
      </c>
      <c r="B7" s="159" t="s">
        <v>48</v>
      </c>
      <c r="C7" s="167" t="s">
        <v>250</v>
      </c>
      <c r="D7" s="260" t="s">
        <v>253</v>
      </c>
      <c r="E7" s="30" t="s">
        <v>276</v>
      </c>
      <c r="F7" s="155"/>
      <c r="G7" s="172"/>
      <c r="H7" s="103" t="s">
        <v>61</v>
      </c>
      <c r="I7" s="168">
        <f>IF(H7='Priority Ratings'!$C$21,'Priority Ratings'!$B$21,IF(H7='Priority Ratings'!$C$22,'Priority Ratings'!$B$22,IF(H7='Priority Ratings'!$C$23,'Priority Ratings'!$B$23,IF(H7='Priority Ratings'!$C$24,'Priority Ratings'!$B$24,IF(H7='Priority Ratings'!$C$25,'Priority Ratings'!$B$25,IF(H7='Priority Ratings'!$C$26,'Priority Ratings'!$B$26,IF(H7='Priority Ratings'!$C$27,'Priority Ratings'!$B$27,"No Rating")))))))</f>
        <v>5</v>
      </c>
      <c r="J7" s="104">
        <f>I7/I24</f>
        <v>6.25E-2</v>
      </c>
      <c r="K7" s="105" t="s">
        <v>64</v>
      </c>
      <c r="L7" s="106">
        <v>0</v>
      </c>
      <c r="M7" s="104">
        <f>J7*'Perform structural design(Gx)'!L6</f>
        <v>0</v>
      </c>
    </row>
    <row r="8" spans="1:13" s="39" customFormat="1" ht="100" x14ac:dyDescent="0.35">
      <c r="A8" s="29">
        <v>2</v>
      </c>
      <c r="B8" s="159" t="s">
        <v>48</v>
      </c>
      <c r="C8" s="167" t="s">
        <v>250</v>
      </c>
      <c r="D8" s="260" t="s">
        <v>254</v>
      </c>
      <c r="E8" s="30" t="s">
        <v>228</v>
      </c>
      <c r="F8" s="30"/>
      <c r="G8" s="172"/>
      <c r="H8" s="103" t="s">
        <v>61</v>
      </c>
      <c r="I8" s="168">
        <f>IF(H8='Priority Ratings'!$C$21,'Priority Ratings'!$B$21,IF(H8='Priority Ratings'!$C$22,'Priority Ratings'!$B$22,IF(H8='Priority Ratings'!$C$23,'Priority Ratings'!$B$23,IF(H8='Priority Ratings'!$C$24,'Priority Ratings'!$B$24,IF(H8='Priority Ratings'!$C$25,'Priority Ratings'!$B$25,IF(H8='Priority Ratings'!$C$26,'Priority Ratings'!$B$26,IF(H8='Priority Ratings'!$C$27,'Priority Ratings'!$B$27,"No Rating")))))))</f>
        <v>5</v>
      </c>
      <c r="J8" s="104">
        <f>I8/I24</f>
        <v>6.25E-2</v>
      </c>
      <c r="K8" s="105" t="s">
        <v>56</v>
      </c>
      <c r="L8" s="106">
        <v>0</v>
      </c>
      <c r="M8" s="104">
        <f>J8*'Perform structural analysis(Gx)'!L21</f>
        <v>0</v>
      </c>
    </row>
    <row r="9" spans="1:13" s="39" customFormat="1" ht="162.5" x14ac:dyDescent="0.35">
      <c r="A9" s="29">
        <v>3</v>
      </c>
      <c r="B9" s="159" t="s">
        <v>48</v>
      </c>
      <c r="C9" s="167" t="s">
        <v>250</v>
      </c>
      <c r="D9" s="260" t="s">
        <v>255</v>
      </c>
      <c r="E9" s="30" t="s">
        <v>229</v>
      </c>
      <c r="F9" s="30"/>
      <c r="G9" s="172"/>
      <c r="H9" s="103" t="s">
        <v>61</v>
      </c>
      <c r="I9" s="168">
        <f>IF(H9='Priority Ratings'!$C$21,'Priority Ratings'!$B$21,IF(H9='Priority Ratings'!$C$22,'Priority Ratings'!$B$22,IF(H9='Priority Ratings'!$C$23,'Priority Ratings'!$B$23,IF(H9='Priority Ratings'!$C$24,'Priority Ratings'!$B$24,IF(H9='Priority Ratings'!$C$25,'Priority Ratings'!$B$25,IF(H9='Priority Ratings'!$C$26,'Priority Ratings'!$B$26,IF(H9='Priority Ratings'!$C$27,'Priority Ratings'!$B$27,"No Rating")))))))</f>
        <v>5</v>
      </c>
      <c r="J9" s="104">
        <f>I9/I24</f>
        <v>6.25E-2</v>
      </c>
      <c r="K9" s="105" t="s">
        <v>56</v>
      </c>
      <c r="L9" s="106">
        <v>0</v>
      </c>
      <c r="M9" s="104">
        <f>J9*'Perform concrete design(Gx)'!L18</f>
        <v>0</v>
      </c>
    </row>
    <row r="10" spans="1:13" s="132" customFormat="1" ht="50" x14ac:dyDescent="0.35">
      <c r="A10" s="130">
        <v>4</v>
      </c>
      <c r="B10" s="160" t="s">
        <v>48</v>
      </c>
      <c r="C10" s="167" t="s">
        <v>250</v>
      </c>
      <c r="D10" s="260" t="s">
        <v>231</v>
      </c>
      <c r="E10" s="32" t="s">
        <v>230</v>
      </c>
      <c r="F10" s="32"/>
      <c r="G10" s="173"/>
      <c r="H10" s="103" t="s">
        <v>61</v>
      </c>
      <c r="I10" s="168">
        <f>IF(H10='Priority Ratings'!$C$21,'Priority Ratings'!$B$21,IF(H10='Priority Ratings'!$C$22,'Priority Ratings'!$B$22,IF(H10='Priority Ratings'!$C$23,'Priority Ratings'!$B$23,IF(H10='Priority Ratings'!$C$24,'Priority Ratings'!$B$24,IF(H10='Priority Ratings'!$C$25,'Priority Ratings'!$B$25,IF(H10='Priority Ratings'!$C$26,'Priority Ratings'!$B$26,IF(H10='Priority Ratings'!$C$27,'Priority Ratings'!$B$27,"No Rating")))))))</f>
        <v>5</v>
      </c>
      <c r="J10" s="104">
        <f>I10/I24</f>
        <v>6.25E-2</v>
      </c>
      <c r="K10" s="105" t="s">
        <v>56</v>
      </c>
      <c r="L10" s="112">
        <v>0</v>
      </c>
      <c r="M10" s="104">
        <f>J10*'Perform geotechnical eng(Gx)'!L10</f>
        <v>0</v>
      </c>
    </row>
    <row r="11" spans="1:13" s="132" customFormat="1" ht="150" x14ac:dyDescent="0.35">
      <c r="A11" s="130">
        <v>5</v>
      </c>
      <c r="B11" s="160" t="s">
        <v>48</v>
      </c>
      <c r="C11" s="167" t="s">
        <v>250</v>
      </c>
      <c r="D11" s="260" t="s">
        <v>252</v>
      </c>
      <c r="E11" s="32" t="s">
        <v>232</v>
      </c>
      <c r="F11" s="32"/>
      <c r="G11" s="173"/>
      <c r="H11" s="103" t="s">
        <v>61</v>
      </c>
      <c r="I11" s="168">
        <f>IF(H11='Priority Ratings'!$C$21,'Priority Ratings'!$B$21,IF(H11='Priority Ratings'!$C$22,'Priority Ratings'!$B$22,IF(H11='Priority Ratings'!$C$23,'Priority Ratings'!$B$23,IF(H11='Priority Ratings'!$C$24,'Priority Ratings'!$B$24,IF(H11='Priority Ratings'!$C$25,'Priority Ratings'!$B$25,IF(H11='Priority Ratings'!$C$26,'Priority Ratings'!$B$26,IF(H11='Priority Ratings'!$C$27,'Priority Ratings'!$B$27,"No Rating")))))))</f>
        <v>5</v>
      </c>
      <c r="J11" s="104">
        <f>I11/I24</f>
        <v>6.25E-2</v>
      </c>
      <c r="K11" s="105" t="s">
        <v>56</v>
      </c>
      <c r="L11" s="112">
        <v>0</v>
      </c>
      <c r="M11" s="104">
        <f>J11*'Perform steelwork design(Gx)'!L18</f>
        <v>0</v>
      </c>
    </row>
    <row r="12" spans="1:13" s="132" customFormat="1" ht="62.5" x14ac:dyDescent="0.35">
      <c r="A12" s="130">
        <v>6</v>
      </c>
      <c r="B12" s="160" t="s">
        <v>48</v>
      </c>
      <c r="C12" s="167" t="s">
        <v>250</v>
      </c>
      <c r="D12" s="260" t="s">
        <v>251</v>
      </c>
      <c r="E12" s="32" t="s">
        <v>233</v>
      </c>
      <c r="F12" s="32"/>
      <c r="G12" s="173"/>
      <c r="H12" s="103" t="s">
        <v>61</v>
      </c>
      <c r="I12" s="168">
        <f>IF(H12='Priority Ratings'!$C$21,'Priority Ratings'!$B$21,IF(H12='Priority Ratings'!$C$22,'Priority Ratings'!$B$22,IF(H12='Priority Ratings'!$C$23,'Priority Ratings'!$B$23,IF(H12='Priority Ratings'!$C$24,'Priority Ratings'!$B$24,IF(H12='Priority Ratings'!$C$25,'Priority Ratings'!$B$25,IF(H12='Priority Ratings'!$C$26,'Priority Ratings'!$B$26,IF(H12='Priority Ratings'!$C$27,'Priority Ratings'!$B$27,"No Rating")))))))</f>
        <v>5</v>
      </c>
      <c r="J12" s="104">
        <f>I12/I24</f>
        <v>6.25E-2</v>
      </c>
      <c r="K12" s="105" t="s">
        <v>56</v>
      </c>
      <c r="L12" s="112">
        <v>0</v>
      </c>
      <c r="M12" s="104">
        <f>J12*'Perform bridge design'!L13</f>
        <v>0</v>
      </c>
    </row>
    <row r="13" spans="1:13" s="132" customFormat="1" ht="287.5" x14ac:dyDescent="0.35">
      <c r="A13" s="130">
        <v>7</v>
      </c>
      <c r="B13" s="160" t="s">
        <v>48</v>
      </c>
      <c r="C13" s="167" t="s">
        <v>250</v>
      </c>
      <c r="D13" s="260" t="s">
        <v>256</v>
      </c>
      <c r="E13" s="32" t="s">
        <v>234</v>
      </c>
      <c r="F13" s="32"/>
      <c r="G13" s="173"/>
      <c r="H13" s="103" t="s">
        <v>61</v>
      </c>
      <c r="I13" s="168">
        <f>IF(H13='Priority Ratings'!$C$21,'Priority Ratings'!$B$21,IF(H13='Priority Ratings'!$C$22,'Priority Ratings'!$B$22,IF(H13='Priority Ratings'!$C$23,'Priority Ratings'!$B$23,IF(H13='Priority Ratings'!$C$24,'Priority Ratings'!$B$24,IF(H13='Priority Ratings'!$C$25,'Priority Ratings'!$B$25,IF(H13='Priority Ratings'!$C$26,'Priority Ratings'!$B$26,IF(H13='Priority Ratings'!$C$27,'Priority Ratings'!$B$27,"No Rating")))))))</f>
        <v>5</v>
      </c>
      <c r="J13" s="104">
        <f>I13/I24</f>
        <v>6.25E-2</v>
      </c>
      <c r="K13" s="105" t="s">
        <v>56</v>
      </c>
      <c r="L13" s="112">
        <v>0</v>
      </c>
      <c r="M13" s="104">
        <f>J13*'Perform masonry design(Gx)'!L9</f>
        <v>0</v>
      </c>
    </row>
    <row r="14" spans="1:13" s="132" customFormat="1" ht="75" x14ac:dyDescent="0.35">
      <c r="A14" s="130">
        <v>8</v>
      </c>
      <c r="B14" s="160" t="s">
        <v>48</v>
      </c>
      <c r="C14" s="167" t="s">
        <v>250</v>
      </c>
      <c r="D14" s="260" t="s">
        <v>235</v>
      </c>
      <c r="E14" s="32" t="s">
        <v>236</v>
      </c>
      <c r="F14" s="32"/>
      <c r="G14" s="173"/>
      <c r="H14" s="103" t="s">
        <v>61</v>
      </c>
      <c r="I14" s="168">
        <f>IF(H14='Priority Ratings'!$C$21,'Priority Ratings'!$B$21,IF(H14='Priority Ratings'!$C$22,'Priority Ratings'!$B$22,IF(H14='Priority Ratings'!$C$23,'Priority Ratings'!$B$23,IF(H14='Priority Ratings'!$C$24,'Priority Ratings'!$B$24,IF(H14='Priority Ratings'!$C$25,'Priority Ratings'!$B$25,IF(H14='Priority Ratings'!$C$26,'Priority Ratings'!$B$26,IF(H14='Priority Ratings'!$C$27,'Priority Ratings'!$B$27,"No Rating")))))))</f>
        <v>5</v>
      </c>
      <c r="J14" s="104">
        <f>I14/I24</f>
        <v>6.25E-2</v>
      </c>
      <c r="K14" s="105" t="s">
        <v>56</v>
      </c>
      <c r="L14" s="112">
        <v>0</v>
      </c>
      <c r="M14" s="104">
        <f>J14*'Perform advanced structural(Gx)'!L12</f>
        <v>0</v>
      </c>
    </row>
    <row r="15" spans="1:13" s="132" customFormat="1" ht="87.5" x14ac:dyDescent="0.35">
      <c r="A15" s="130">
        <v>9</v>
      </c>
      <c r="B15" s="160" t="s">
        <v>48</v>
      </c>
      <c r="C15" s="167" t="s">
        <v>250</v>
      </c>
      <c r="D15" s="260" t="s">
        <v>237</v>
      </c>
      <c r="E15" s="32" t="s">
        <v>238</v>
      </c>
      <c r="F15" s="32"/>
      <c r="G15" s="173"/>
      <c r="H15" s="103" t="s">
        <v>61</v>
      </c>
      <c r="I15" s="168">
        <f>IF(H15='Priority Ratings'!$C$21,'Priority Ratings'!$B$21,IF(H15='Priority Ratings'!$C$22,'Priority Ratings'!$B$22,IF(H15='Priority Ratings'!$C$23,'Priority Ratings'!$B$23,IF(H15='Priority Ratings'!$C$24,'Priority Ratings'!$B$24,IF(H15='Priority Ratings'!$C$25,'Priority Ratings'!$B$25,IF(H15='Priority Ratings'!$C$26,'Priority Ratings'!$B$26,IF(H15='Priority Ratings'!$C$27,'Priority Ratings'!$B$27,"No Rating")))))))</f>
        <v>5</v>
      </c>
      <c r="J15" s="104">
        <f>I15/I24</f>
        <v>6.25E-2</v>
      </c>
      <c r="K15" s="105" t="s">
        <v>56</v>
      </c>
      <c r="L15" s="112">
        <v>0</v>
      </c>
      <c r="M15" s="104">
        <f>J15*'Perform architectural(Gx)'!L10</f>
        <v>0</v>
      </c>
    </row>
    <row r="16" spans="1:13" s="132" customFormat="1" ht="112.5" x14ac:dyDescent="0.35">
      <c r="A16" s="130">
        <v>10</v>
      </c>
      <c r="B16" s="160" t="s">
        <v>48</v>
      </c>
      <c r="C16" s="167" t="s">
        <v>250</v>
      </c>
      <c r="D16" s="260" t="s">
        <v>239</v>
      </c>
      <c r="E16" s="32" t="s">
        <v>240</v>
      </c>
      <c r="F16" s="32"/>
      <c r="G16" s="173"/>
      <c r="H16" s="103" t="s">
        <v>61</v>
      </c>
      <c r="I16" s="168">
        <f>IF(H16='Priority Ratings'!$C$21,'Priority Ratings'!$B$21,IF(H16='Priority Ratings'!$C$22,'Priority Ratings'!$B$22,IF(H16='Priority Ratings'!$C$23,'Priority Ratings'!$B$23,IF(H16='Priority Ratings'!$C$24,'Priority Ratings'!$B$24,IF(H16='Priority Ratings'!$C$25,'Priority Ratings'!$B$25,IF(H16='Priority Ratings'!$C$26,'Priority Ratings'!$B$26,IF(H16='Priority Ratings'!$C$27,'Priority Ratings'!$B$27,"No Rating")))))))</f>
        <v>5</v>
      </c>
      <c r="J16" s="104">
        <f>I16/I24</f>
        <v>6.25E-2</v>
      </c>
      <c r="K16" s="105" t="s">
        <v>56</v>
      </c>
      <c r="L16" s="112">
        <v>0</v>
      </c>
      <c r="M16" s="104">
        <f>J16*'Perform 3D modelling design(Gx '!L32</f>
        <v>0</v>
      </c>
    </row>
    <row r="17" spans="1:13" s="132" customFormat="1" ht="50" x14ac:dyDescent="0.35">
      <c r="A17" s="130">
        <v>11</v>
      </c>
      <c r="B17" s="160" t="s">
        <v>48</v>
      </c>
      <c r="C17" s="167" t="s">
        <v>250</v>
      </c>
      <c r="D17" s="260" t="s">
        <v>241</v>
      </c>
      <c r="E17" s="32" t="s">
        <v>242</v>
      </c>
      <c r="F17" s="32"/>
      <c r="G17" s="173"/>
      <c r="H17" s="103" t="s">
        <v>61</v>
      </c>
      <c r="I17" s="168">
        <f>IF(H17='Priority Ratings'!$C$21,'Priority Ratings'!$B$21,IF(H17='Priority Ratings'!$C$22,'Priority Ratings'!$B$22,IF(H17='Priority Ratings'!$C$23,'Priority Ratings'!$B$23,IF(H17='Priority Ratings'!$C$24,'Priority Ratings'!$B$24,IF(H17='Priority Ratings'!$C$25,'Priority Ratings'!$B$25,IF(H17='Priority Ratings'!$C$26,'Priority Ratings'!$B$26,IF(H17='Priority Ratings'!$C$27,'Priority Ratings'!$B$27,"No Rating")))))))</f>
        <v>5</v>
      </c>
      <c r="J17" s="104">
        <f>I17/I24</f>
        <v>6.25E-2</v>
      </c>
      <c r="K17" s="105" t="s">
        <v>56</v>
      </c>
      <c r="L17" s="112">
        <v>0</v>
      </c>
      <c r="M17" s="104">
        <f>J17*'Perform roads and railways(Gx)'!L5</f>
        <v>0</v>
      </c>
    </row>
    <row r="18" spans="1:13" s="132" customFormat="1" ht="125" x14ac:dyDescent="0.35">
      <c r="A18" s="130">
        <v>12</v>
      </c>
      <c r="B18" s="160" t="s">
        <v>48</v>
      </c>
      <c r="C18" s="167" t="s">
        <v>250</v>
      </c>
      <c r="D18" s="260" t="s">
        <v>257</v>
      </c>
      <c r="E18" s="32" t="s">
        <v>243</v>
      </c>
      <c r="F18" s="32"/>
      <c r="G18" s="173"/>
      <c r="H18" s="103" t="s">
        <v>61</v>
      </c>
      <c r="I18" s="168">
        <f>IF(H18='Priority Ratings'!$C$21,'Priority Ratings'!$B$21,IF(H18='Priority Ratings'!$C$22,'Priority Ratings'!$B$22,IF(H18='Priority Ratings'!$C$23,'Priority Ratings'!$B$23,IF(H18='Priority Ratings'!$C$24,'Priority Ratings'!$B$24,IF(H18='Priority Ratings'!$C$25,'Priority Ratings'!$B$25,IF(H18='Priority Ratings'!$C$26,'Priority Ratings'!$B$26,IF(H18='Priority Ratings'!$C$27,'Priority Ratings'!$B$27,"No Rating")))))))</f>
        <v>5</v>
      </c>
      <c r="J18" s="104">
        <f>I18/I24</f>
        <v>6.25E-2</v>
      </c>
      <c r="K18" s="105" t="s">
        <v>56</v>
      </c>
      <c r="L18" s="112">
        <v>0</v>
      </c>
      <c r="M18" s="104">
        <f>J18*'Perform rail design(Gx)'!L14</f>
        <v>0</v>
      </c>
    </row>
    <row r="19" spans="1:13" s="132" customFormat="1" ht="75" x14ac:dyDescent="0.35">
      <c r="A19" s="130">
        <v>13</v>
      </c>
      <c r="B19" s="160" t="s">
        <v>48</v>
      </c>
      <c r="C19" s="167" t="s">
        <v>250</v>
      </c>
      <c r="D19" s="260" t="s">
        <v>258</v>
      </c>
      <c r="E19" s="32" t="s">
        <v>244</v>
      </c>
      <c r="F19" s="32"/>
      <c r="G19" s="168"/>
      <c r="H19" s="103" t="s">
        <v>61</v>
      </c>
      <c r="I19" s="168">
        <f>IF(H19='Priority Ratings'!$C$21,'Priority Ratings'!$B$21,IF(H19='Priority Ratings'!$C$22,'Priority Ratings'!$B$22,IF(H19='Priority Ratings'!$C$23,'Priority Ratings'!$B$23,IF(H19='Priority Ratings'!$C$24,'Priority Ratings'!$B$24,IF(H19='Priority Ratings'!$C$25,'Priority Ratings'!$B$25,IF(H19='Priority Ratings'!$C$26,'Priority Ratings'!$B$26,IF(H19='Priority Ratings'!$C$27,'Priority Ratings'!$B$27,"No Rating")))))))</f>
        <v>5</v>
      </c>
      <c r="J19" s="104">
        <f>I19/I24</f>
        <v>6.25E-2</v>
      </c>
      <c r="K19" s="105" t="s">
        <v>56</v>
      </c>
      <c r="L19" s="112">
        <v>0</v>
      </c>
      <c r="M19" s="104">
        <f>J19*'Perform road design(Gx)'!M13</f>
        <v>0</v>
      </c>
    </row>
    <row r="20" spans="1:13" s="132" customFormat="1" ht="409.5" x14ac:dyDescent="0.35">
      <c r="A20" s="130">
        <v>14</v>
      </c>
      <c r="B20" s="160" t="s">
        <v>48</v>
      </c>
      <c r="C20" s="167" t="s">
        <v>250</v>
      </c>
      <c r="D20" s="260" t="s">
        <v>245</v>
      </c>
      <c r="E20" s="32" t="s">
        <v>246</v>
      </c>
      <c r="F20" s="32"/>
      <c r="G20" s="168"/>
      <c r="H20" s="103" t="s">
        <v>61</v>
      </c>
      <c r="I20" s="168">
        <f>IF(H20='Priority Ratings'!$C$21,'Priority Ratings'!$B$21,IF(H20='Priority Ratings'!$C$22,'Priority Ratings'!$B$22,IF(H20='Priority Ratings'!$C$23,'Priority Ratings'!$B$23,IF(H20='Priority Ratings'!$C$24,'Priority Ratings'!$B$24,IF(H20='Priority Ratings'!$C$25,'Priority Ratings'!$B$25,IF(H20='Priority Ratings'!$C$26,'Priority Ratings'!$B$26,IF(H20='Priority Ratings'!$C$27,'Priority Ratings'!$B$27,"No Rating")))))))</f>
        <v>5</v>
      </c>
      <c r="J20" s="104">
        <f>I20/I24</f>
        <v>6.25E-2</v>
      </c>
      <c r="K20" s="105" t="s">
        <v>56</v>
      </c>
      <c r="L20" s="112">
        <v>0</v>
      </c>
      <c r="M20" s="104">
        <f>J20*'Manage dams waterways &amp; hydro'!L60</f>
        <v>0</v>
      </c>
    </row>
    <row r="21" spans="1:13" s="132" customFormat="1" ht="409.5" x14ac:dyDescent="0.35">
      <c r="A21" s="130">
        <v>15</v>
      </c>
      <c r="B21" s="160" t="s">
        <v>48</v>
      </c>
      <c r="C21" s="167" t="s">
        <v>250</v>
      </c>
      <c r="D21" s="262" t="s">
        <v>259</v>
      </c>
      <c r="E21" s="32" t="s">
        <v>247</v>
      </c>
      <c r="F21" s="32"/>
      <c r="G21" s="168"/>
      <c r="H21" s="103" t="s">
        <v>61</v>
      </c>
      <c r="I21" s="168">
        <f>IF(H21='Priority Ratings'!$C$21,'Priority Ratings'!$B$21,IF(H21='Priority Ratings'!$C$22,'Priority Ratings'!$B$22,IF(H21='Priority Ratings'!$C$23,'Priority Ratings'!$B$23,IF(H21='Priority Ratings'!$C$24,'Priority Ratings'!$B$24,IF(H21='Priority Ratings'!$C$25,'Priority Ratings'!$B$25,IF(H21='Priority Ratings'!$C$26,'Priority Ratings'!$B$26,IF(H21='Priority Ratings'!$C$27,'Priority Ratings'!$B$27,"No Rating")))))))</f>
        <v>5</v>
      </c>
      <c r="J21" s="104">
        <f>I21/I24</f>
        <v>6.25E-2</v>
      </c>
      <c r="K21" s="105" t="s">
        <v>56</v>
      </c>
      <c r="L21" s="112">
        <v>0</v>
      </c>
      <c r="M21" s="104">
        <f>J21*'Manage line engineering(Gx)'!L23</f>
        <v>0</v>
      </c>
    </row>
    <row r="22" spans="1:13" s="132" customFormat="1" ht="162.5" x14ac:dyDescent="0.35">
      <c r="A22" s="130">
        <v>16</v>
      </c>
      <c r="B22" s="160" t="s">
        <v>48</v>
      </c>
      <c r="C22" s="167" t="s">
        <v>250</v>
      </c>
      <c r="D22" s="408" t="s">
        <v>248</v>
      </c>
      <c r="E22" s="32" t="s">
        <v>249</v>
      </c>
      <c r="F22" s="32"/>
      <c r="G22" s="168"/>
      <c r="H22" s="103" t="s">
        <v>61</v>
      </c>
      <c r="I22" s="168">
        <f>IF(H22='Priority Ratings'!$C$21,'Priority Ratings'!$B$21,IF(H22='Priority Ratings'!$C$22,'Priority Ratings'!$B$22,IF(H22='Priority Ratings'!$C$23,'Priority Ratings'!$B$23,IF(H22='Priority Ratings'!$C$24,'Priority Ratings'!$B$24,IF(H22='Priority Ratings'!$C$25,'Priority Ratings'!$B$25,IF(H22='Priority Ratings'!$C$26,'Priority Ratings'!$B$26,IF(H22='Priority Ratings'!$C$27,'Priority Ratings'!$B$27,"No Rating")))))))</f>
        <v>5</v>
      </c>
      <c r="J22" s="104">
        <f>I22/I24</f>
        <v>6.25E-2</v>
      </c>
      <c r="K22" s="105" t="s">
        <v>56</v>
      </c>
      <c r="L22" s="112"/>
      <c r="M22" s="104">
        <f>J22*'Manage coal power plant turbine'!L8</f>
        <v>0</v>
      </c>
    </row>
    <row r="23" spans="1:13" s="132" customFormat="1" x14ac:dyDescent="0.35">
      <c r="A23" s="201"/>
      <c r="B23" s="202"/>
      <c r="C23" s="202"/>
      <c r="D23" s="202"/>
      <c r="E23" s="202"/>
      <c r="F23" s="202"/>
      <c r="G23" s="202"/>
      <c r="H23" s="203"/>
      <c r="I23" s="197"/>
      <c r="J23" s="198"/>
      <c r="K23" s="199"/>
      <c r="L23" s="200"/>
      <c r="M23" s="198"/>
    </row>
    <row r="24" spans="1:13" ht="13" x14ac:dyDescent="0.25">
      <c r="G24" s="204" t="s">
        <v>99</v>
      </c>
      <c r="H24" s="217"/>
      <c r="I24" s="206">
        <f>SUM(I7:I22)</f>
        <v>80</v>
      </c>
      <c r="J24" s="205">
        <f>SUM(J7:J22)</f>
        <v>1</v>
      </c>
      <c r="K24" s="218"/>
      <c r="L24" s="204"/>
      <c r="M24" s="205">
        <f>SUM(M7:M22)</f>
        <v>0</v>
      </c>
    </row>
    <row r="45" spans="5:7" ht="13" x14ac:dyDescent="0.25">
      <c r="E45" s="171"/>
      <c r="F45" s="171"/>
      <c r="G45" s="171"/>
    </row>
  </sheetData>
  <mergeCells count="1">
    <mergeCell ref="A1:C1"/>
  </mergeCells>
  <dataValidations count="1">
    <dataValidation type="list" showInputMessage="1" showErrorMessage="1" promptTitle="Supplier" prompt="Please make a selection from the list" sqref="F7:F20" xr:uid="{00000000-0002-0000-0500-000000000000}">
      <formula1>"100%:Fully comply with requirement,50%:Partially comply will require development,0%:No compliance"</formula1>
    </dataValidation>
  </dataValidations>
  <hyperlinks>
    <hyperlink ref="D7" location="'Perform structural design(Gx)'!A1" display="'Perform structural design(Gx)'!A1" xr:uid="{00000000-0004-0000-0500-000000000000}"/>
    <hyperlink ref="D8" location="'Perform structural analysis(Gx)'!A1" display="'Perform structural analysis(Gx)'!A1" xr:uid="{00000000-0004-0000-0500-000001000000}"/>
    <hyperlink ref="D9" location="'Perform concrete design(Gx)'!A1" display="'Perform concrete design(Gx)'!A1" xr:uid="{00000000-0004-0000-0500-000002000000}"/>
    <hyperlink ref="D10" location="'Perform geotechnical eng(Gx)'!A1" display="Perform geotechnical engineering (BRS16 P1)" xr:uid="{00000000-0004-0000-0500-000003000000}"/>
    <hyperlink ref="D11" location="'Perform steelwork design(Gx)'!A1" display="'Perform steelwork design(Gx)'!A1" xr:uid="{00000000-0004-0000-0500-000004000000}"/>
    <hyperlink ref="D12" location="'Perform bridge design'!A1" display="'Perform bridge design'!A1" xr:uid="{00000000-0004-0000-0500-000005000000}"/>
    <hyperlink ref="D13" location="'Perform masonry design(Gx)'!A1" display="'Perform masonry design(Gx)'!A1" xr:uid="{00000000-0004-0000-0500-000006000000}"/>
    <hyperlink ref="D14" location="'Perform advanced structural(Gx)'!A1" display="'Perform advanced structural(Gx)'!A1" xr:uid="{00000000-0004-0000-0500-000007000000}"/>
    <hyperlink ref="D15" location="'Perform architectural(Gx)'!A1" display="Perform artchitectural design (BRS22 V1- BRS22 V6)" xr:uid="{00000000-0004-0000-0500-000008000000}"/>
    <hyperlink ref="D16" location="'Perform 3D modelling design(Gx '!A1" display="'Perform 3D modelling design(Gx '!A1" xr:uid="{00000000-0004-0000-0500-000009000000}"/>
    <hyperlink ref="D17" location="'Perform roads and railways(Gx)'!A1" display="Perform roads and railways design (BRS24 X1)" xr:uid="{00000000-0004-0000-0500-00000A000000}"/>
    <hyperlink ref="D18" location="'Perform rail design(Gx)'!A1" display="'Perform rail design(Gx)'!A1" xr:uid="{00000000-0004-0000-0500-00000B000000}"/>
    <hyperlink ref="D19" location="'Perform road design(Gx)'!A1" display="'Perform road design(Gx)'!A1" xr:uid="{00000000-0004-0000-0500-00000C000000}"/>
    <hyperlink ref="D20" location="'Manage dams waterways &amp; hydro'!A1" display="'Manage dams waterways &amp; hydro'!A1" xr:uid="{00000000-0004-0000-0500-00000D000000}"/>
    <hyperlink ref="D22" location="'Manage coal power plant turbine'!A1" display="'Manage coal power plant turbine'!A1" xr:uid="{00000000-0004-0000-0500-00000E000000}"/>
    <hyperlink ref="D21" location="'Manage line engineering(Gx)'!A1" display="'Manage line engineering(Gx)'!A1" xr:uid="{00000000-0004-0000-0500-00000F000000}"/>
  </hyperlink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1000000}">
          <x14:formula1>
            <xm:f>'Priority Ratings'!$C$21:$C$27</xm:f>
          </x14:formula1>
          <xm:sqref>H7:H22</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M53"/>
  <sheetViews>
    <sheetView workbookViewId="0">
      <selection activeCell="A2" sqref="A2:XFD2"/>
    </sheetView>
  </sheetViews>
  <sheetFormatPr defaultColWidth="9.453125" defaultRowHeight="14.5" x14ac:dyDescent="0.35"/>
  <cols>
    <col min="1" max="1" width="7.453125" style="7" bestFit="1" customWidth="1"/>
    <col min="2" max="2" width="33.7265625" style="16" customWidth="1"/>
    <col min="3" max="3" width="42.54296875" style="16" bestFit="1" customWidth="1"/>
    <col min="4" max="4" width="30.26953125" style="16" customWidth="1"/>
    <col min="5" max="5" width="35.453125" style="16" customWidth="1"/>
    <col min="6" max="6" width="18.453125" style="7" customWidth="1"/>
    <col min="7" max="7" width="21.54296875" style="5" customWidth="1"/>
    <col min="8" max="8" width="11.453125" style="5" customWidth="1"/>
    <col min="9" max="9" width="14.453125" style="5" customWidth="1"/>
    <col min="10" max="10" width="35.26953125" style="6" customWidth="1"/>
    <col min="11" max="11" width="19.81640625" style="7" bestFit="1" customWidth="1"/>
    <col min="12" max="12" width="15.1796875" style="5" customWidth="1"/>
    <col min="14" max="16384" width="9.453125" style="8"/>
  </cols>
  <sheetData>
    <row r="1" spans="1:12" x14ac:dyDescent="0.35">
      <c r="A1" s="726" t="str">
        <f>Config!B3</f>
        <v>Engineering Design and Technical Document Management Software</v>
      </c>
      <c r="B1" s="727"/>
      <c r="C1" s="95"/>
      <c r="D1" s="95"/>
      <c r="E1" s="95"/>
      <c r="F1" s="8"/>
      <c r="G1" s="6"/>
      <c r="H1" s="7"/>
      <c r="J1" s="7"/>
      <c r="K1" s="8"/>
    </row>
    <row r="2" spans="1:12" x14ac:dyDescent="0.35">
      <c r="A2" s="9" t="s">
        <v>5</v>
      </c>
      <c r="B2" s="10"/>
      <c r="C2" s="95"/>
      <c r="D2" s="95"/>
      <c r="E2" s="95"/>
      <c r="F2" s="8"/>
      <c r="G2" s="6"/>
      <c r="H2" s="12" t="s">
        <v>30</v>
      </c>
      <c r="J2" s="7"/>
      <c r="K2" s="8"/>
    </row>
    <row r="3" spans="1:12" x14ac:dyDescent="0.35">
      <c r="A3" s="13" t="s">
        <v>6</v>
      </c>
      <c r="B3" s="14"/>
      <c r="C3" s="95"/>
      <c r="D3" s="95"/>
      <c r="E3" s="95"/>
      <c r="F3" s="8"/>
      <c r="G3" s="6"/>
      <c r="H3" s="12" t="s">
        <v>31</v>
      </c>
      <c r="J3" s="7"/>
      <c r="K3" s="8"/>
    </row>
    <row r="4" spans="1:12" x14ac:dyDescent="0.35">
      <c r="C4" s="95"/>
      <c r="D4" s="95"/>
      <c r="E4" s="95"/>
      <c r="F4" s="8"/>
      <c r="G4" s="6"/>
      <c r="H4" s="12" t="s">
        <v>32</v>
      </c>
      <c r="J4" s="7"/>
      <c r="K4" s="8"/>
    </row>
    <row r="5" spans="1:12" x14ac:dyDescent="0.35">
      <c r="A5" s="17"/>
      <c r="B5" s="142"/>
      <c r="C5" s="266"/>
      <c r="D5" s="266"/>
      <c r="E5" s="266"/>
      <c r="G5" s="729" t="s">
        <v>80</v>
      </c>
      <c r="H5" s="730"/>
      <c r="I5" s="731"/>
      <c r="J5" s="276"/>
      <c r="K5" s="276"/>
      <c r="L5" s="277"/>
    </row>
    <row r="6" spans="1:12" ht="75" customHeight="1" x14ac:dyDescent="0.35">
      <c r="A6" s="21" t="s">
        <v>36</v>
      </c>
      <c r="B6" s="275" t="s">
        <v>37</v>
      </c>
      <c r="C6" s="28" t="s">
        <v>38</v>
      </c>
      <c r="D6" s="285" t="s">
        <v>40</v>
      </c>
      <c r="E6" s="285" t="s">
        <v>41</v>
      </c>
      <c r="F6" s="28" t="s">
        <v>3</v>
      </c>
      <c r="G6" s="24" t="s">
        <v>42</v>
      </c>
      <c r="H6" s="273" t="s">
        <v>43</v>
      </c>
      <c r="I6" s="273" t="s">
        <v>44</v>
      </c>
      <c r="J6" s="98" t="s">
        <v>45</v>
      </c>
      <c r="K6" s="99" t="s">
        <v>46</v>
      </c>
      <c r="L6" s="98" t="s">
        <v>47</v>
      </c>
    </row>
    <row r="7" spans="1:12" ht="41.25" customHeight="1" x14ac:dyDescent="0.35">
      <c r="A7" s="100">
        <v>1</v>
      </c>
      <c r="B7" s="180" t="s">
        <v>48</v>
      </c>
      <c r="C7" s="278" t="s">
        <v>81</v>
      </c>
      <c r="D7" s="279" t="s">
        <v>277</v>
      </c>
      <c r="E7" s="278" t="s">
        <v>81</v>
      </c>
      <c r="F7" s="182"/>
      <c r="G7" s="280" t="s">
        <v>55</v>
      </c>
      <c r="H7" s="281">
        <f>IF(G7='Priority Ratings'!$C$21,'Priority Ratings'!$B$21,IF(G7='Priority Ratings'!$C$22,'Priority Ratings'!$B$22,IF(G7='Priority Ratings'!$C$23,'Priority Ratings'!$B$23,IF(G7='Priority Ratings'!$C$24,'Priority Ratings'!$B$24,IF(G7='Priority Ratings'!$C$25,'Priority Ratings'!$B$25,IF(G7='Priority Ratings'!$C$26,'Priority Ratings'!$B$26,IF(G7='Priority Ratings'!$C$27,'Priority Ratings'!$B$27,"No Rating")))))))</f>
        <v>4</v>
      </c>
      <c r="I7" s="282">
        <f>H7/H27</f>
        <v>5.7971014492753624E-2</v>
      </c>
      <c r="J7" s="283" t="s">
        <v>82</v>
      </c>
      <c r="K7" s="284"/>
      <c r="L7" s="282">
        <f t="shared" ref="L7:L25" si="0">I7*K7</f>
        <v>0</v>
      </c>
    </row>
    <row r="8" spans="1:12" ht="37.5" x14ac:dyDescent="0.35">
      <c r="A8" s="100">
        <v>2</v>
      </c>
      <c r="B8" s="180" t="s">
        <v>48</v>
      </c>
      <c r="C8" s="183" t="s">
        <v>83</v>
      </c>
      <c r="D8" s="188" t="s">
        <v>277</v>
      </c>
      <c r="E8" s="183" t="s">
        <v>83</v>
      </c>
      <c r="F8" s="182"/>
      <c r="G8" s="103" t="s">
        <v>63</v>
      </c>
      <c r="H8" s="34">
        <f>IF(G8='Priority Ratings'!$C$21,'Priority Ratings'!$B$21,IF(G8='Priority Ratings'!$C$22,'Priority Ratings'!$B$22,IF(G8='Priority Ratings'!$C$23,'Priority Ratings'!$B$23,IF(G8='Priority Ratings'!$C$24,'Priority Ratings'!$B$24,IF(G8='Priority Ratings'!$C$25,'Priority Ratings'!$B$25,IF(G8='Priority Ratings'!$C$26,'Priority Ratings'!$B$26,IF(G8='Priority Ratings'!$C$27,'Priority Ratings'!$B$27,"No Rating")))))))</f>
        <v>3</v>
      </c>
      <c r="I8" s="104">
        <f>H8/H27</f>
        <v>4.3478260869565216E-2</v>
      </c>
      <c r="J8" s="181" t="s">
        <v>82</v>
      </c>
      <c r="K8" s="106"/>
      <c r="L8" s="104">
        <f t="shared" si="0"/>
        <v>0</v>
      </c>
    </row>
    <row r="9" spans="1:12" ht="37.5" x14ac:dyDescent="0.35">
      <c r="A9" s="100">
        <v>3</v>
      </c>
      <c r="B9" s="180" t="s">
        <v>48</v>
      </c>
      <c r="C9" s="183" t="s">
        <v>84</v>
      </c>
      <c r="D9" s="188" t="s">
        <v>277</v>
      </c>
      <c r="E9" s="183" t="s">
        <v>84</v>
      </c>
      <c r="F9" s="182"/>
      <c r="G9" s="103" t="s">
        <v>55</v>
      </c>
      <c r="H9" s="34">
        <f>IF(G9='Priority Ratings'!$C$21,'Priority Ratings'!$B$21,IF(G9='Priority Ratings'!$C$22,'Priority Ratings'!$B$22,IF(G9='Priority Ratings'!$C$23,'Priority Ratings'!$B$23,IF(G9='Priority Ratings'!$C$24,'Priority Ratings'!$B$24,IF(G9='Priority Ratings'!$C$25,'Priority Ratings'!$B$25,IF(G9='Priority Ratings'!$C$26,'Priority Ratings'!$B$26,IF(G9='Priority Ratings'!$C$27,'Priority Ratings'!$B$27,"No Rating")))))))</f>
        <v>4</v>
      </c>
      <c r="I9" s="104">
        <f>H9/H27</f>
        <v>5.7971014492753624E-2</v>
      </c>
      <c r="J9" s="181" t="s">
        <v>82</v>
      </c>
      <c r="K9" s="106"/>
      <c r="L9" s="104">
        <f t="shared" si="0"/>
        <v>0</v>
      </c>
    </row>
    <row r="10" spans="1:12" ht="50" x14ac:dyDescent="0.35">
      <c r="A10" s="100">
        <v>4</v>
      </c>
      <c r="B10" s="180" t="s">
        <v>48</v>
      </c>
      <c r="C10" s="183" t="s">
        <v>85</v>
      </c>
      <c r="D10" s="188" t="s">
        <v>277</v>
      </c>
      <c r="E10" s="183" t="s">
        <v>85</v>
      </c>
      <c r="F10" s="182"/>
      <c r="G10" s="103" t="s">
        <v>63</v>
      </c>
      <c r="H10" s="34">
        <f>IF(G10='Priority Ratings'!$C$21,'Priority Ratings'!$B$21,IF(G10='Priority Ratings'!$C$22,'Priority Ratings'!$B$22,IF(G10='Priority Ratings'!$C$23,'Priority Ratings'!$B$23,IF(G10='Priority Ratings'!$C$24,'Priority Ratings'!$B$24,IF(G10='Priority Ratings'!$C$25,'Priority Ratings'!$B$25,IF(G10='Priority Ratings'!$C$26,'Priority Ratings'!$B$26,IF(G10='Priority Ratings'!$C$27,'Priority Ratings'!$B$27,"No Rating")))))))</f>
        <v>3</v>
      </c>
      <c r="I10" s="104">
        <f>H10/H27</f>
        <v>4.3478260869565216E-2</v>
      </c>
      <c r="J10" s="181" t="s">
        <v>82</v>
      </c>
      <c r="K10" s="106"/>
      <c r="L10" s="104">
        <f t="shared" si="0"/>
        <v>0</v>
      </c>
    </row>
    <row r="11" spans="1:12" ht="50" x14ac:dyDescent="0.35">
      <c r="A11" s="100">
        <v>6</v>
      </c>
      <c r="B11" s="180" t="s">
        <v>48</v>
      </c>
      <c r="C11" s="183" t="s">
        <v>86</v>
      </c>
      <c r="D11" s="188" t="s">
        <v>277</v>
      </c>
      <c r="E11" s="183" t="s">
        <v>86</v>
      </c>
      <c r="F11" s="182"/>
      <c r="G11" s="103" t="s">
        <v>55</v>
      </c>
      <c r="H11" s="34">
        <f>IF(G11='Priority Ratings'!$C$21,'Priority Ratings'!$B$21,IF(G11='Priority Ratings'!$C$22,'Priority Ratings'!$B$22,IF(G11='Priority Ratings'!$C$23,'Priority Ratings'!$B$23,IF(G11='Priority Ratings'!$C$24,'Priority Ratings'!$B$24,IF(G11='Priority Ratings'!$C$25,'Priority Ratings'!$B$25,IF(G11='Priority Ratings'!$C$26,'Priority Ratings'!$B$26,IF(G11='Priority Ratings'!$C$27,'Priority Ratings'!$B$27,"No Rating")))))))</f>
        <v>4</v>
      </c>
      <c r="I11" s="104">
        <f>H11/H27</f>
        <v>5.7971014492753624E-2</v>
      </c>
      <c r="J11" s="181" t="s">
        <v>82</v>
      </c>
      <c r="K11" s="106"/>
      <c r="L11" s="104">
        <f t="shared" si="0"/>
        <v>0</v>
      </c>
    </row>
    <row r="12" spans="1:12" ht="39" customHeight="1" x14ac:dyDescent="0.35">
      <c r="A12" s="100">
        <v>7</v>
      </c>
      <c r="B12" s="180" t="s">
        <v>48</v>
      </c>
      <c r="C12" s="183" t="s">
        <v>87</v>
      </c>
      <c r="D12" s="188" t="s">
        <v>277</v>
      </c>
      <c r="E12" s="183" t="s">
        <v>87</v>
      </c>
      <c r="F12" s="182"/>
      <c r="G12" s="103" t="s">
        <v>55</v>
      </c>
      <c r="H12" s="34">
        <f>IF(G12='Priority Ratings'!$C$21,'Priority Ratings'!$B$21,IF(G12='Priority Ratings'!$C$22,'Priority Ratings'!$B$22,IF(G12='Priority Ratings'!$C$23,'Priority Ratings'!$B$23,IF(G12='Priority Ratings'!$C$24,'Priority Ratings'!$B$24,IF(G12='Priority Ratings'!$C$25,'Priority Ratings'!$B$25,IF(G12='Priority Ratings'!$C$26,'Priority Ratings'!$B$26,IF(G12='Priority Ratings'!$C$27,'Priority Ratings'!$B$27,"No Rating")))))))</f>
        <v>4</v>
      </c>
      <c r="I12" s="104">
        <f>H12/H27</f>
        <v>5.7971014492753624E-2</v>
      </c>
      <c r="J12" s="181" t="s">
        <v>82</v>
      </c>
      <c r="K12" s="106"/>
      <c r="L12" s="104">
        <f t="shared" si="0"/>
        <v>0</v>
      </c>
    </row>
    <row r="13" spans="1:12" s="114" customFormat="1" ht="49.5" customHeight="1" x14ac:dyDescent="0.25">
      <c r="A13" s="109">
        <v>8</v>
      </c>
      <c r="B13" s="183" t="s">
        <v>48</v>
      </c>
      <c r="C13" s="183" t="s">
        <v>88</v>
      </c>
      <c r="D13" s="188" t="s">
        <v>277</v>
      </c>
      <c r="E13" s="183" t="s">
        <v>88</v>
      </c>
      <c r="F13" s="287"/>
      <c r="G13" s="111" t="s">
        <v>63</v>
      </c>
      <c r="H13" s="34">
        <f>IF(G13='Priority Ratings'!$C$21,'Priority Ratings'!$B$21,IF(G13='Priority Ratings'!$C$22,'Priority Ratings'!$B$22,IF(G13='Priority Ratings'!$C$23,'Priority Ratings'!$B$23,IF(G13='Priority Ratings'!$C$24,'Priority Ratings'!$B$24,IF(G13='Priority Ratings'!$C$25,'Priority Ratings'!$B$25,IF(G13='Priority Ratings'!$C$26,'Priority Ratings'!$B$26,IF(G13='Priority Ratings'!$C$27,'Priority Ratings'!$B$27,"No Rating")))))))</f>
        <v>3</v>
      </c>
      <c r="I13" s="105">
        <f>H13/H27</f>
        <v>4.3478260869565216E-2</v>
      </c>
      <c r="J13" s="181" t="s">
        <v>82</v>
      </c>
      <c r="K13" s="112"/>
      <c r="L13" s="105">
        <f t="shared" si="0"/>
        <v>0</v>
      </c>
    </row>
    <row r="14" spans="1:12" ht="37.5" x14ac:dyDescent="0.35">
      <c r="A14" s="100">
        <v>9</v>
      </c>
      <c r="B14" s="180" t="s">
        <v>48</v>
      </c>
      <c r="C14" s="183" t="s">
        <v>89</v>
      </c>
      <c r="D14" s="188" t="s">
        <v>277</v>
      </c>
      <c r="E14" s="183" t="s">
        <v>89</v>
      </c>
      <c r="F14" s="182"/>
      <c r="G14" s="103" t="s">
        <v>63</v>
      </c>
      <c r="H14" s="34">
        <f>IF(G14='Priority Ratings'!$C$21,'Priority Ratings'!$B$21,IF(G14='Priority Ratings'!$C$22,'Priority Ratings'!$B$22,IF(G14='Priority Ratings'!$C$23,'Priority Ratings'!$B$23,IF(G14='Priority Ratings'!$C$24,'Priority Ratings'!$B$24,IF(G14='Priority Ratings'!$C$25,'Priority Ratings'!$B$25,IF(G14='Priority Ratings'!$C$26,'Priority Ratings'!$B$26,IF(G14='Priority Ratings'!$C$27,'Priority Ratings'!$B$27,"No Rating")))))))</f>
        <v>3</v>
      </c>
      <c r="I14" s="104">
        <f>H14/H27</f>
        <v>4.3478260869565216E-2</v>
      </c>
      <c r="J14" s="184" t="s">
        <v>90</v>
      </c>
      <c r="K14" s="106"/>
      <c r="L14" s="104">
        <f t="shared" si="0"/>
        <v>0</v>
      </c>
    </row>
    <row r="15" spans="1:12" ht="37.5" x14ac:dyDescent="0.35">
      <c r="A15" s="100">
        <v>10</v>
      </c>
      <c r="B15" s="180" t="s">
        <v>48</v>
      </c>
      <c r="C15" s="183" t="s">
        <v>91</v>
      </c>
      <c r="D15" s="188" t="s">
        <v>277</v>
      </c>
      <c r="E15" s="183" t="s">
        <v>91</v>
      </c>
      <c r="F15" s="182"/>
      <c r="G15" s="103" t="s">
        <v>63</v>
      </c>
      <c r="H15" s="34">
        <f>IF(G15='Priority Ratings'!$C$21,'Priority Ratings'!$B$21,IF(G15='Priority Ratings'!$C$22,'Priority Ratings'!$B$22,IF(G15='Priority Ratings'!$C$23,'Priority Ratings'!$B$23,IF(G15='Priority Ratings'!$C$24,'Priority Ratings'!$B$24,IF(G15='Priority Ratings'!$C$25,'Priority Ratings'!$B$25,IF(G15='Priority Ratings'!$C$26,'Priority Ratings'!$B$26,IF(G15='Priority Ratings'!$C$27,'Priority Ratings'!$B$27,"No Rating")))))))</f>
        <v>3</v>
      </c>
      <c r="I15" s="104">
        <f>H15/H27</f>
        <v>4.3478260869565216E-2</v>
      </c>
      <c r="J15" s="184" t="s">
        <v>82</v>
      </c>
      <c r="K15" s="106"/>
      <c r="L15" s="104">
        <f t="shared" si="0"/>
        <v>0</v>
      </c>
    </row>
    <row r="16" spans="1:12" ht="50" x14ac:dyDescent="0.35">
      <c r="A16" s="100">
        <v>11</v>
      </c>
      <c r="B16" s="180" t="s">
        <v>48</v>
      </c>
      <c r="C16" s="183" t="s">
        <v>92</v>
      </c>
      <c r="D16" s="188" t="s">
        <v>277</v>
      </c>
      <c r="E16" s="183" t="s">
        <v>92</v>
      </c>
      <c r="F16" s="182"/>
      <c r="G16" s="103" t="s">
        <v>63</v>
      </c>
      <c r="H16" s="34">
        <f>IF(G16='Priority Ratings'!$C$21,'Priority Ratings'!$B$21,IF(G16='Priority Ratings'!$C$22,'Priority Ratings'!$B$22,IF(G16='Priority Ratings'!$C$23,'Priority Ratings'!$B$23,IF(G16='Priority Ratings'!$C$24,'Priority Ratings'!$B$24,IF(G16='Priority Ratings'!$C$25,'Priority Ratings'!$B$25,IF(G16='Priority Ratings'!$C$26,'Priority Ratings'!$B$26,IF(G16='Priority Ratings'!$C$27,'Priority Ratings'!$B$27,"No Rating")))))))</f>
        <v>3</v>
      </c>
      <c r="I16" s="104">
        <f>H16/H27</f>
        <v>4.3478260869565216E-2</v>
      </c>
      <c r="J16" s="184" t="s">
        <v>82</v>
      </c>
      <c r="K16" s="106"/>
      <c r="L16" s="104">
        <f t="shared" si="0"/>
        <v>0</v>
      </c>
    </row>
    <row r="17" spans="1:12" ht="37.5" x14ac:dyDescent="0.35">
      <c r="A17" s="100">
        <v>12</v>
      </c>
      <c r="B17" s="180" t="s">
        <v>48</v>
      </c>
      <c r="C17" s="183" t="s">
        <v>93</v>
      </c>
      <c r="D17" s="188" t="s">
        <v>277</v>
      </c>
      <c r="E17" s="183" t="s">
        <v>93</v>
      </c>
      <c r="F17" s="182"/>
      <c r="G17" s="103" t="s">
        <v>55</v>
      </c>
      <c r="H17" s="34">
        <f>IF(G17='Priority Ratings'!$C$21,'Priority Ratings'!$B$21,IF(G17='Priority Ratings'!$C$22,'Priority Ratings'!$B$22,IF(G17='Priority Ratings'!$C$23,'Priority Ratings'!$B$23,IF(G17='Priority Ratings'!$C$24,'Priority Ratings'!$B$24,IF(G17='Priority Ratings'!$C$25,'Priority Ratings'!$B$25,IF(G17='Priority Ratings'!$C$26,'Priority Ratings'!$B$26,IF(G17='Priority Ratings'!$C$27,'Priority Ratings'!$B$27,"No Rating")))))))</f>
        <v>4</v>
      </c>
      <c r="I17" s="104">
        <f>H17/H27</f>
        <v>5.7971014492753624E-2</v>
      </c>
      <c r="J17" s="184" t="s">
        <v>82</v>
      </c>
      <c r="K17" s="106"/>
      <c r="L17" s="104">
        <f t="shared" si="0"/>
        <v>0</v>
      </c>
    </row>
    <row r="18" spans="1:12" ht="37.5" customHeight="1" x14ac:dyDescent="0.35">
      <c r="A18" s="100">
        <v>13</v>
      </c>
      <c r="B18" s="180" t="s">
        <v>48</v>
      </c>
      <c r="C18" s="183" t="s">
        <v>94</v>
      </c>
      <c r="D18" s="188" t="s">
        <v>277</v>
      </c>
      <c r="E18" s="183" t="s">
        <v>94</v>
      </c>
      <c r="F18" s="182"/>
      <c r="G18" s="103" t="s">
        <v>55</v>
      </c>
      <c r="H18" s="34">
        <f>IF(G18='Priority Ratings'!$C$21,'Priority Ratings'!$B$21,IF(G18='Priority Ratings'!$C$22,'Priority Ratings'!$B$22,IF(G18='Priority Ratings'!$C$23,'Priority Ratings'!$B$23,IF(G18='Priority Ratings'!$C$24,'Priority Ratings'!$B$24,IF(G18='Priority Ratings'!$C$25,'Priority Ratings'!$B$25,IF(G18='Priority Ratings'!$C$26,'Priority Ratings'!$B$26,IF(G18='Priority Ratings'!$C$27,'Priority Ratings'!$B$27,"No Rating")))))))</f>
        <v>4</v>
      </c>
      <c r="I18" s="104">
        <f>H18/H27</f>
        <v>5.7971014492753624E-2</v>
      </c>
      <c r="J18" s="184" t="s">
        <v>82</v>
      </c>
      <c r="K18" s="106"/>
      <c r="L18" s="104">
        <f t="shared" si="0"/>
        <v>0</v>
      </c>
    </row>
    <row r="19" spans="1:12" ht="25" x14ac:dyDescent="0.35">
      <c r="A19" s="100">
        <v>15</v>
      </c>
      <c r="B19" s="180" t="s">
        <v>48</v>
      </c>
      <c r="C19" s="183" t="s">
        <v>95</v>
      </c>
      <c r="D19" s="188" t="s">
        <v>277</v>
      </c>
      <c r="E19" s="183" t="s">
        <v>95</v>
      </c>
      <c r="F19" s="182"/>
      <c r="G19" s="103" t="s">
        <v>55</v>
      </c>
      <c r="H19" s="34">
        <f>IF(G19='Priority Ratings'!$C$21,'Priority Ratings'!$B$21,IF(G19='Priority Ratings'!$C$22,'Priority Ratings'!$B$22,IF(G19='Priority Ratings'!$C$23,'Priority Ratings'!$B$23,IF(G19='Priority Ratings'!$C$24,'Priority Ratings'!$B$24,IF(G19='Priority Ratings'!$C$25,'Priority Ratings'!$B$25,IF(G19='Priority Ratings'!$C$26,'Priority Ratings'!$B$26,IF(G19='Priority Ratings'!$C$27,'Priority Ratings'!$B$27,"No Rating")))))))</f>
        <v>4</v>
      </c>
      <c r="I19" s="104">
        <f>H19/H27</f>
        <v>5.7971014492753624E-2</v>
      </c>
      <c r="J19" s="184" t="s">
        <v>82</v>
      </c>
      <c r="K19" s="106"/>
      <c r="L19" s="104">
        <f t="shared" si="0"/>
        <v>0</v>
      </c>
    </row>
    <row r="20" spans="1:12" ht="50" x14ac:dyDescent="0.35">
      <c r="A20" s="100">
        <v>17</v>
      </c>
      <c r="B20" s="180" t="s">
        <v>48</v>
      </c>
      <c r="C20" s="183" t="s">
        <v>96</v>
      </c>
      <c r="D20" s="188" t="s">
        <v>277</v>
      </c>
      <c r="E20" s="183" t="s">
        <v>96</v>
      </c>
      <c r="F20" s="182"/>
      <c r="G20" s="103" t="s">
        <v>55</v>
      </c>
      <c r="H20" s="34">
        <f>IF(G20='Priority Ratings'!$C$21,'Priority Ratings'!$B$21,IF(G20='Priority Ratings'!$C$22,'Priority Ratings'!$B$22,IF(G20='Priority Ratings'!$C$23,'Priority Ratings'!$B$23,IF(G20='Priority Ratings'!$C$24,'Priority Ratings'!$B$24,IF(G20='Priority Ratings'!$C$25,'Priority Ratings'!$B$25,IF(G20='Priority Ratings'!$C$26,'Priority Ratings'!$B$26,IF(G20='Priority Ratings'!$C$27,'Priority Ratings'!$B$27,"No Rating")))))))</f>
        <v>4</v>
      </c>
      <c r="I20" s="104">
        <f>H20/H27</f>
        <v>5.7971014492753624E-2</v>
      </c>
      <c r="J20" s="184" t="s">
        <v>82</v>
      </c>
      <c r="K20" s="106"/>
      <c r="L20" s="104">
        <f t="shared" si="0"/>
        <v>0</v>
      </c>
    </row>
    <row r="21" spans="1:12" ht="50" x14ac:dyDescent="0.35">
      <c r="A21" s="100">
        <v>18</v>
      </c>
      <c r="B21" s="180" t="s">
        <v>48</v>
      </c>
      <c r="C21" s="183" t="s">
        <v>97</v>
      </c>
      <c r="D21" s="188" t="s">
        <v>277</v>
      </c>
      <c r="E21" s="183" t="s">
        <v>97</v>
      </c>
      <c r="F21" s="182"/>
      <c r="G21" s="103" t="s">
        <v>55</v>
      </c>
      <c r="H21" s="34">
        <f>IF(G21='Priority Ratings'!$C$21,'Priority Ratings'!$B$21,IF(G21='Priority Ratings'!$C$22,'Priority Ratings'!$B$22,IF(G21='Priority Ratings'!$C$23,'Priority Ratings'!$B$23,IF(G21='Priority Ratings'!$C$24,'Priority Ratings'!$B$24,IF(G21='Priority Ratings'!$C$25,'Priority Ratings'!$B$25,IF(G21='Priority Ratings'!$C$26,'Priority Ratings'!$B$26,IF(G21='Priority Ratings'!$C$27,'Priority Ratings'!$B$27,"No Rating")))))))</f>
        <v>4</v>
      </c>
      <c r="I21" s="104">
        <f>H21/H27</f>
        <v>5.7971014492753624E-2</v>
      </c>
      <c r="J21" s="184" t="s">
        <v>82</v>
      </c>
      <c r="K21" s="106"/>
      <c r="L21" s="104">
        <f t="shared" si="0"/>
        <v>0</v>
      </c>
    </row>
    <row r="22" spans="1:12" ht="37.5" x14ac:dyDescent="0.35">
      <c r="A22" s="100">
        <v>19</v>
      </c>
      <c r="B22" s="180" t="s">
        <v>48</v>
      </c>
      <c r="C22" s="183" t="s">
        <v>98</v>
      </c>
      <c r="D22" s="188" t="s">
        <v>277</v>
      </c>
      <c r="E22" s="183" t="s">
        <v>98</v>
      </c>
      <c r="F22" s="182"/>
      <c r="G22" s="103" t="s">
        <v>63</v>
      </c>
      <c r="H22" s="34">
        <f>IF(G22='Priority Ratings'!$C$21,'Priority Ratings'!$B$21,IF(G22='Priority Ratings'!$C$22,'Priority Ratings'!$B$22,IF(G22='Priority Ratings'!$C$23,'Priority Ratings'!$B$23,IF(G22='Priority Ratings'!$C$24,'Priority Ratings'!$B$24,IF(G22='Priority Ratings'!$C$25,'Priority Ratings'!$B$25,IF(G22='Priority Ratings'!$C$26,'Priority Ratings'!$B$26,IF(G22='Priority Ratings'!$C$27,'Priority Ratings'!$B$27,"No Rating")))))))</f>
        <v>3</v>
      </c>
      <c r="I22" s="104">
        <f>H22/H27</f>
        <v>4.3478260869565216E-2</v>
      </c>
      <c r="J22" s="184" t="s">
        <v>82</v>
      </c>
      <c r="K22" s="106"/>
      <c r="L22" s="104">
        <f t="shared" si="0"/>
        <v>0</v>
      </c>
    </row>
    <row r="23" spans="1:12" ht="62.5" x14ac:dyDescent="0.35">
      <c r="A23" s="100">
        <v>20</v>
      </c>
      <c r="B23" s="180" t="s">
        <v>48</v>
      </c>
      <c r="C23" s="183"/>
      <c r="D23" s="188" t="s">
        <v>277</v>
      </c>
      <c r="E23" s="183" t="s">
        <v>278</v>
      </c>
      <c r="F23" s="182"/>
      <c r="G23" s="103" t="s">
        <v>55</v>
      </c>
      <c r="H23" s="34">
        <f>IF(G23='Priority Ratings'!$C$21,'Priority Ratings'!$B$21,IF(G23='Priority Ratings'!$C$22,'Priority Ratings'!$B$22,IF(G23='Priority Ratings'!$C$23,'Priority Ratings'!$B$23,IF(G23='Priority Ratings'!$C$24,'Priority Ratings'!$B$24,IF(G23='Priority Ratings'!$C$25,'Priority Ratings'!$B$25,IF(G23='Priority Ratings'!$C$26,'Priority Ratings'!$B$26,IF(G23='Priority Ratings'!$C$27,'Priority Ratings'!$B$27,"No Rating")))))))</f>
        <v>4</v>
      </c>
      <c r="I23" s="104">
        <f>H23/H27</f>
        <v>5.7971014492753624E-2</v>
      </c>
      <c r="J23" s="181" t="s">
        <v>82</v>
      </c>
      <c r="K23" s="106"/>
      <c r="L23" s="104">
        <f t="shared" si="0"/>
        <v>0</v>
      </c>
    </row>
    <row r="24" spans="1:12" ht="50" x14ac:dyDescent="0.35">
      <c r="A24" s="100">
        <v>21</v>
      </c>
      <c r="B24" s="30" t="s">
        <v>48</v>
      </c>
      <c r="C24" s="30" t="s">
        <v>163</v>
      </c>
      <c r="D24" s="30" t="s">
        <v>1687</v>
      </c>
      <c r="E24" s="159" t="s">
        <v>164</v>
      </c>
      <c r="F24" s="182"/>
      <c r="G24" s="103" t="s">
        <v>55</v>
      </c>
      <c r="H24" s="34">
        <f>IF(G24='Priority Ratings'!$C$21,'Priority Ratings'!$B$21,IF(G24='Priority Ratings'!$C$22,'Priority Ratings'!$B$22,IF(G24='Priority Ratings'!$C$23,'Priority Ratings'!$B$23,IF(G24='Priority Ratings'!$C$24,'Priority Ratings'!$B$24,IF(G24='Priority Ratings'!$C$25,'Priority Ratings'!$B$25,IF(G24='Priority Ratings'!$C$26,'Priority Ratings'!$B$26,IF(G24='Priority Ratings'!$C$27,'Priority Ratings'!$B$27,"No Rating")))))))</f>
        <v>4</v>
      </c>
      <c r="I24" s="104">
        <f>H24/H27</f>
        <v>5.7971014492753624E-2</v>
      </c>
      <c r="J24" s="44" t="s">
        <v>165</v>
      </c>
      <c r="K24" s="106"/>
      <c r="L24" s="104">
        <f t="shared" si="0"/>
        <v>0</v>
      </c>
    </row>
    <row r="25" spans="1:12" ht="75" x14ac:dyDescent="0.35">
      <c r="A25" s="100">
        <v>22</v>
      </c>
      <c r="B25" s="30" t="s">
        <v>48</v>
      </c>
      <c r="C25" s="30" t="s">
        <v>166</v>
      </c>
      <c r="D25" s="30" t="s">
        <v>1687</v>
      </c>
      <c r="E25" s="159" t="s">
        <v>167</v>
      </c>
      <c r="F25" s="182"/>
      <c r="G25" s="103" t="s">
        <v>55</v>
      </c>
      <c r="H25" s="34">
        <f>IF(G25='Priority Ratings'!$C$21,'Priority Ratings'!$B$21,IF(G25='Priority Ratings'!$C$22,'Priority Ratings'!$B$22,IF(G25='Priority Ratings'!$C$23,'Priority Ratings'!$B$23,IF(G25='Priority Ratings'!$C$24,'Priority Ratings'!$B$24,IF(G25='Priority Ratings'!$C$25,'Priority Ratings'!$B$25,IF(G25='Priority Ratings'!$C$26,'Priority Ratings'!$B$26,IF(G25='Priority Ratings'!$C$27,'Priority Ratings'!$B$27,"No Rating")))))))</f>
        <v>4</v>
      </c>
      <c r="I25" s="104">
        <f>H25/H27</f>
        <v>5.7971014492753624E-2</v>
      </c>
      <c r="J25" s="44" t="s">
        <v>168</v>
      </c>
      <c r="K25" s="106"/>
      <c r="L25" s="104">
        <f t="shared" si="0"/>
        <v>0</v>
      </c>
    </row>
    <row r="26" spans="1:12" x14ac:dyDescent="0.35">
      <c r="A26" s="232"/>
      <c r="B26" s="233"/>
      <c r="C26" s="234"/>
      <c r="D26" s="235"/>
      <c r="E26" s="234"/>
      <c r="F26" s="236"/>
      <c r="G26" s="237"/>
      <c r="H26" s="238"/>
      <c r="I26" s="239"/>
      <c r="J26" s="240"/>
      <c r="K26" s="241"/>
      <c r="L26" s="268"/>
    </row>
    <row r="27" spans="1:12" x14ac:dyDescent="0.35">
      <c r="A27" s="185"/>
      <c r="B27" s="185"/>
      <c r="C27" s="185"/>
      <c r="D27" s="185"/>
      <c r="E27" s="185"/>
      <c r="F27" s="243" t="s">
        <v>99</v>
      </c>
      <c r="G27" s="242"/>
      <c r="H27" s="269">
        <f>SUM(H7:H25)</f>
        <v>69</v>
      </c>
      <c r="I27" s="270">
        <f>SUM(I7:I25)</f>
        <v>1</v>
      </c>
      <c r="J27" s="186"/>
      <c r="K27" s="187"/>
      <c r="L27" s="205">
        <f>SUM(L7:L25)</f>
        <v>0</v>
      </c>
    </row>
    <row r="28" spans="1:12" x14ac:dyDescent="0.35">
      <c r="F28" s="177"/>
    </row>
    <row r="29" spans="1:12" x14ac:dyDescent="0.35">
      <c r="F29" s="177"/>
    </row>
    <row r="30" spans="1:12" x14ac:dyDescent="0.35">
      <c r="F30" s="177"/>
    </row>
    <row r="31" spans="1:12" x14ac:dyDescent="0.35">
      <c r="F31" s="177"/>
    </row>
    <row r="32" spans="1:12" x14ac:dyDescent="0.35">
      <c r="F32" s="177"/>
    </row>
    <row r="33" spans="6:6" x14ac:dyDescent="0.35">
      <c r="F33" s="177"/>
    </row>
    <row r="34" spans="6:6" x14ac:dyDescent="0.35">
      <c r="F34" s="177"/>
    </row>
    <row r="35" spans="6:6" x14ac:dyDescent="0.35">
      <c r="F35" s="177"/>
    </row>
    <row r="36" spans="6:6" x14ac:dyDescent="0.35">
      <c r="F36" s="177"/>
    </row>
    <row r="37" spans="6:6" x14ac:dyDescent="0.35">
      <c r="F37" s="177"/>
    </row>
    <row r="38" spans="6:6" x14ac:dyDescent="0.35">
      <c r="F38" s="177"/>
    </row>
    <row r="39" spans="6:6" x14ac:dyDescent="0.35">
      <c r="F39" s="177"/>
    </row>
    <row r="40" spans="6:6" x14ac:dyDescent="0.35">
      <c r="F40" s="177"/>
    </row>
    <row r="41" spans="6:6" x14ac:dyDescent="0.35">
      <c r="F41" s="177"/>
    </row>
    <row r="42" spans="6:6" x14ac:dyDescent="0.35">
      <c r="F42" s="177"/>
    </row>
    <row r="43" spans="6:6" x14ac:dyDescent="0.35">
      <c r="F43" s="177"/>
    </row>
    <row r="44" spans="6:6" x14ac:dyDescent="0.35">
      <c r="F44" s="177"/>
    </row>
    <row r="45" spans="6:6" x14ac:dyDescent="0.35">
      <c r="F45" s="177"/>
    </row>
    <row r="46" spans="6:6" x14ac:dyDescent="0.35">
      <c r="F46" s="177"/>
    </row>
    <row r="47" spans="6:6" x14ac:dyDescent="0.35">
      <c r="F47" s="177"/>
    </row>
    <row r="48" spans="6:6" x14ac:dyDescent="0.35">
      <c r="F48" s="177"/>
    </row>
    <row r="49" spans="6:6" x14ac:dyDescent="0.35">
      <c r="F49" s="177"/>
    </row>
    <row r="50" spans="6:6" x14ac:dyDescent="0.35">
      <c r="F50" s="177"/>
    </row>
    <row r="51" spans="6:6" x14ac:dyDescent="0.35">
      <c r="F51" s="177"/>
    </row>
    <row r="52" spans="6:6" x14ac:dyDescent="0.35">
      <c r="F52" s="177"/>
    </row>
    <row r="53" spans="6:6" x14ac:dyDescent="0.35">
      <c r="F53" s="177"/>
    </row>
  </sheetData>
  <mergeCells count="2">
    <mergeCell ref="A1:B1"/>
    <mergeCell ref="G5:I5"/>
  </mergeCell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disablePrompts="1" count="2">
        <x14:dataValidation type="list" allowBlank="1" showInputMessage="1" showErrorMessage="1" xr:uid="{00000000-0002-0000-0600-000000000000}">
          <x14:formula1>
            <xm:f>'Priority Ratings'!$C$21:$C$27</xm:f>
          </x14:formula1>
          <xm:sqref>G7:G26</xm:sqref>
        </x14:dataValidation>
        <x14:dataValidation type="list" allowBlank="1" showInputMessage="1" showErrorMessage="1" xr:uid="{00000000-0002-0000-0600-000001000000}">
          <x14:formula1>
            <xm:f>'Priority Ratingsa'!$A$2:$A$4</xm:f>
          </x14:formula1>
          <xm:sqref>K7:K25</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L25"/>
  <sheetViews>
    <sheetView workbookViewId="0">
      <selection activeCell="A2" sqref="A2:XFD2"/>
    </sheetView>
  </sheetViews>
  <sheetFormatPr defaultColWidth="9.453125" defaultRowHeight="12.5" x14ac:dyDescent="0.25"/>
  <cols>
    <col min="1" max="1" width="7.453125" style="7" bestFit="1" customWidth="1"/>
    <col min="2" max="2" width="35.1796875" style="16" customWidth="1"/>
    <col min="3" max="3" width="42.54296875" style="16" bestFit="1" customWidth="1"/>
    <col min="4" max="4" width="29.54296875" style="16" bestFit="1" customWidth="1"/>
    <col min="5" max="5" width="42.54296875" style="16" customWidth="1"/>
    <col min="6" max="6" width="21.54296875" style="5" customWidth="1"/>
    <col min="7" max="7" width="11.453125" style="5" customWidth="1"/>
    <col min="8" max="8" width="14.453125" style="5" customWidth="1"/>
    <col min="9" max="9" width="35.26953125" style="6" customWidth="1"/>
    <col min="10" max="10" width="19.81640625" style="7" bestFit="1" customWidth="1"/>
    <col min="11" max="11" width="15.1796875" style="5" customWidth="1"/>
    <col min="12" max="12" width="18.453125" style="7" customWidth="1"/>
    <col min="13" max="16384" width="9.453125" style="8"/>
  </cols>
  <sheetData>
    <row r="1" spans="1:12" ht="13" x14ac:dyDescent="0.25">
      <c r="A1" s="726" t="str">
        <f>Config!B3</f>
        <v>Engineering Design and Technical Document Management Software</v>
      </c>
      <c r="B1" s="727"/>
      <c r="C1" s="95"/>
      <c r="D1" s="95"/>
      <c r="E1" s="95"/>
      <c r="F1" s="6"/>
      <c r="G1" s="7"/>
      <c r="I1" s="7"/>
      <c r="J1" s="8"/>
      <c r="L1" s="8"/>
    </row>
    <row r="2" spans="1:12" ht="13" x14ac:dyDescent="0.25">
      <c r="A2" s="9" t="s">
        <v>5</v>
      </c>
      <c r="B2" s="10"/>
      <c r="C2" s="95"/>
      <c r="D2" s="95"/>
      <c r="E2" s="95"/>
      <c r="F2" s="6"/>
      <c r="G2" s="12" t="s">
        <v>30</v>
      </c>
      <c r="I2" s="7"/>
      <c r="J2" s="8"/>
      <c r="L2" s="8"/>
    </row>
    <row r="3" spans="1:12" ht="13" x14ac:dyDescent="0.25">
      <c r="A3" s="13" t="s">
        <v>6</v>
      </c>
      <c r="B3" s="14"/>
      <c r="C3" s="95"/>
      <c r="D3" s="95"/>
      <c r="E3" s="95"/>
      <c r="F3" s="6"/>
      <c r="G3" s="12" t="s">
        <v>31</v>
      </c>
      <c r="I3" s="7"/>
      <c r="J3" s="8"/>
      <c r="L3" s="8"/>
    </row>
    <row r="4" spans="1:12" x14ac:dyDescent="0.25">
      <c r="C4" s="95"/>
      <c r="D4" s="95"/>
      <c r="E4" s="95"/>
      <c r="F4" s="6"/>
      <c r="G4" s="12" t="s">
        <v>32</v>
      </c>
      <c r="I4" s="7"/>
      <c r="J4" s="8"/>
      <c r="L4" s="8"/>
    </row>
    <row r="5" spans="1:12" ht="13" x14ac:dyDescent="0.25">
      <c r="A5" s="17"/>
      <c r="B5" s="142"/>
      <c r="C5" s="18"/>
      <c r="D5" s="18"/>
      <c r="E5" s="18"/>
      <c r="F5" s="732" t="s">
        <v>80</v>
      </c>
      <c r="G5" s="733"/>
      <c r="H5" s="734"/>
      <c r="I5" s="96"/>
      <c r="J5" s="96"/>
      <c r="K5" s="97"/>
    </row>
    <row r="6" spans="1:12" ht="78.75" customHeight="1" x14ac:dyDescent="0.25">
      <c r="A6" s="21" t="s">
        <v>36</v>
      </c>
      <c r="B6" s="21" t="s">
        <v>37</v>
      </c>
      <c r="C6" s="21" t="s">
        <v>38</v>
      </c>
      <c r="D6" s="154" t="s">
        <v>40</v>
      </c>
      <c r="E6" s="154" t="s">
        <v>41</v>
      </c>
      <c r="F6" s="24" t="s">
        <v>42</v>
      </c>
      <c r="G6" s="261" t="s">
        <v>43</v>
      </c>
      <c r="H6" s="261" t="s">
        <v>44</v>
      </c>
      <c r="I6" s="98" t="s">
        <v>45</v>
      </c>
      <c r="J6" s="99" t="s">
        <v>46</v>
      </c>
      <c r="K6" s="27" t="s">
        <v>47</v>
      </c>
      <c r="L6" s="28" t="s">
        <v>3</v>
      </c>
    </row>
    <row r="7" spans="1:12" ht="37.5" x14ac:dyDescent="0.25">
      <c r="A7" s="100">
        <v>1</v>
      </c>
      <c r="B7" s="101" t="s">
        <v>48</v>
      </c>
      <c r="C7" s="101" t="s">
        <v>100</v>
      </c>
      <c r="D7" s="31" t="s">
        <v>292</v>
      </c>
      <c r="E7" s="102" t="s">
        <v>101</v>
      </c>
      <c r="F7" s="103" t="s">
        <v>61</v>
      </c>
      <c r="G7" s="34">
        <f>IF(F7='Priority Ratings'!$C$21,'Priority Ratings'!$B$21,IF(F7='Priority Ratings'!$C$22,'Priority Ratings'!$B$22,IF(F7='Priority Ratings'!$C$23,'Priority Ratings'!$B$23,IF(F7='Priority Ratings'!$C$24,'Priority Ratings'!$B$24,IF(F7='Priority Ratings'!$C$25,'Priority Ratings'!$B$25,IF(F7='Priority Ratings'!$C$26,'Priority Ratings'!$B$26,IF(F7='Priority Ratings'!$C$27,'Priority Ratings'!$B$27,"No Rating")))))))</f>
        <v>5</v>
      </c>
      <c r="H7" s="104">
        <f>G7/G25</f>
        <v>7.1428571428571425E-2</v>
      </c>
      <c r="I7" s="105" t="s">
        <v>82</v>
      </c>
      <c r="J7" s="106"/>
      <c r="K7" s="104">
        <f t="shared" ref="K7:K24" si="0">H7*J7</f>
        <v>0</v>
      </c>
      <c r="L7" s="107"/>
    </row>
    <row r="8" spans="1:12" ht="50" x14ac:dyDescent="0.25">
      <c r="A8" s="100">
        <v>2</v>
      </c>
      <c r="B8" s="101" t="s">
        <v>48</v>
      </c>
      <c r="C8" s="101" t="s">
        <v>102</v>
      </c>
      <c r="D8" s="31" t="s">
        <v>292</v>
      </c>
      <c r="E8" s="102" t="s">
        <v>101</v>
      </c>
      <c r="F8" s="103" t="s">
        <v>55</v>
      </c>
      <c r="G8" s="34">
        <f>IF(F8='Priority Ratings'!$C$21,'Priority Ratings'!$B$21,IF(F8='Priority Ratings'!$C$22,'Priority Ratings'!$B$22,IF(F8='Priority Ratings'!$C$23,'Priority Ratings'!$B$23,IF(F8='Priority Ratings'!$C$24,'Priority Ratings'!$B$24,IF(F8='Priority Ratings'!$C$25,'Priority Ratings'!$B$25,IF(F8='Priority Ratings'!$C$26,'Priority Ratings'!$B$26,IF(F8='Priority Ratings'!$C$27,'Priority Ratings'!$B$27,"No Rating")))))))</f>
        <v>4</v>
      </c>
      <c r="H8" s="104">
        <f>G8/G25</f>
        <v>5.7142857142857141E-2</v>
      </c>
      <c r="I8" s="105" t="s">
        <v>82</v>
      </c>
      <c r="J8" s="106"/>
      <c r="K8" s="104">
        <f t="shared" si="0"/>
        <v>0</v>
      </c>
      <c r="L8" s="107"/>
    </row>
    <row r="9" spans="1:12" ht="38.25" customHeight="1" x14ac:dyDescent="0.25">
      <c r="A9" s="100">
        <v>3</v>
      </c>
      <c r="B9" s="101" t="s">
        <v>48</v>
      </c>
      <c r="C9" s="101" t="s">
        <v>103</v>
      </c>
      <c r="D9" s="31" t="s">
        <v>292</v>
      </c>
      <c r="E9" s="31" t="s">
        <v>299</v>
      </c>
      <c r="F9" s="103" t="s">
        <v>63</v>
      </c>
      <c r="G9" s="34">
        <f>IF(F9='Priority Ratings'!$C$21,'Priority Ratings'!$B$21,IF(F9='Priority Ratings'!$C$22,'Priority Ratings'!$B$22,IF(F9='Priority Ratings'!$C$23,'Priority Ratings'!$B$23,IF(F9='Priority Ratings'!$C$24,'Priority Ratings'!$B$24,IF(F9='Priority Ratings'!$C$25,'Priority Ratings'!$B$25,IF(F9='Priority Ratings'!$C$26,'Priority Ratings'!$B$26,IF(F9='Priority Ratings'!$C$27,'Priority Ratings'!$B$27,"No Rating")))))))</f>
        <v>3</v>
      </c>
      <c r="H9" s="104">
        <f>G9/G25</f>
        <v>4.2857142857142858E-2</v>
      </c>
      <c r="I9" s="105" t="s">
        <v>82</v>
      </c>
      <c r="J9" s="106"/>
      <c r="K9" s="104">
        <f t="shared" si="0"/>
        <v>0</v>
      </c>
      <c r="L9" s="108"/>
    </row>
    <row r="10" spans="1:12" ht="50" x14ac:dyDescent="0.25">
      <c r="A10" s="100">
        <v>4</v>
      </c>
      <c r="B10" s="101" t="s">
        <v>48</v>
      </c>
      <c r="C10" s="101" t="s">
        <v>104</v>
      </c>
      <c r="D10" s="31" t="s">
        <v>292</v>
      </c>
      <c r="E10" s="31" t="s">
        <v>105</v>
      </c>
      <c r="F10" s="103" t="s">
        <v>55</v>
      </c>
      <c r="G10" s="34">
        <f>IF(F10='Priority Ratings'!$C$21,'Priority Ratings'!$B$21,IF(F10='Priority Ratings'!$C$22,'Priority Ratings'!$B$22,IF(F10='Priority Ratings'!$C$23,'Priority Ratings'!$B$23,IF(F10='Priority Ratings'!$C$24,'Priority Ratings'!$B$24,IF(F10='Priority Ratings'!$C$25,'Priority Ratings'!$B$25,IF(F10='Priority Ratings'!$C$26,'Priority Ratings'!$B$26,IF(F10='Priority Ratings'!$C$27,'Priority Ratings'!$B$27,"No Rating")))))))</f>
        <v>4</v>
      </c>
      <c r="H10" s="104">
        <f>G10/G25</f>
        <v>5.7142857142857141E-2</v>
      </c>
      <c r="I10" s="105" t="s">
        <v>82</v>
      </c>
      <c r="J10" s="106"/>
      <c r="K10" s="104">
        <f t="shared" si="0"/>
        <v>0</v>
      </c>
      <c r="L10" s="108"/>
    </row>
    <row r="11" spans="1:12" ht="50" x14ac:dyDescent="0.25">
      <c r="A11" s="100">
        <v>6</v>
      </c>
      <c r="B11" s="101" t="s">
        <v>48</v>
      </c>
      <c r="C11" s="101" t="s">
        <v>106</v>
      </c>
      <c r="D11" s="31" t="s">
        <v>293</v>
      </c>
      <c r="E11" s="31" t="s">
        <v>107</v>
      </c>
      <c r="F11" s="103" t="s">
        <v>55</v>
      </c>
      <c r="G11" s="34">
        <f>IF(F11='Priority Ratings'!$C$21,'Priority Ratings'!$B$21,IF(F11='Priority Ratings'!$C$22,'Priority Ratings'!$B$22,IF(F11='Priority Ratings'!$C$23,'Priority Ratings'!$B$23,IF(F11='Priority Ratings'!$C$24,'Priority Ratings'!$B$24,IF(F11='Priority Ratings'!$C$25,'Priority Ratings'!$B$25,IF(F11='Priority Ratings'!$C$26,'Priority Ratings'!$B$26,IF(F11='Priority Ratings'!$C$27,'Priority Ratings'!$B$27,"No Rating")))))))</f>
        <v>4</v>
      </c>
      <c r="H11" s="104">
        <f>G11/G25</f>
        <v>5.7142857142857141E-2</v>
      </c>
      <c r="I11" s="105" t="s">
        <v>82</v>
      </c>
      <c r="J11" s="106"/>
      <c r="K11" s="104">
        <f t="shared" si="0"/>
        <v>0</v>
      </c>
      <c r="L11" s="108"/>
    </row>
    <row r="12" spans="1:12" ht="37.5" x14ac:dyDescent="0.25">
      <c r="A12" s="100">
        <v>7</v>
      </c>
      <c r="B12" s="101" t="s">
        <v>48</v>
      </c>
      <c r="C12" s="101" t="s">
        <v>108</v>
      </c>
      <c r="D12" s="31" t="s">
        <v>293</v>
      </c>
      <c r="E12" s="31" t="s">
        <v>300</v>
      </c>
      <c r="F12" s="103" t="s">
        <v>63</v>
      </c>
      <c r="G12" s="34">
        <f>IF(F12='Priority Ratings'!$C$21,'Priority Ratings'!$B$21,IF(F12='Priority Ratings'!$C$22,'Priority Ratings'!$B$22,IF(F12='Priority Ratings'!$C$23,'Priority Ratings'!$B$23,IF(F12='Priority Ratings'!$C$24,'Priority Ratings'!$B$24,IF(F12='Priority Ratings'!$C$25,'Priority Ratings'!$B$25,IF(F12='Priority Ratings'!$C$26,'Priority Ratings'!$B$26,IF(F12='Priority Ratings'!$C$27,'Priority Ratings'!$B$27,"No Rating")))))))</f>
        <v>3</v>
      </c>
      <c r="H12" s="104">
        <f>G12/G25</f>
        <v>4.2857142857142858E-2</v>
      </c>
      <c r="I12" s="105" t="s">
        <v>82</v>
      </c>
      <c r="J12" s="106"/>
      <c r="K12" s="104">
        <f t="shared" si="0"/>
        <v>0</v>
      </c>
      <c r="L12" s="108"/>
    </row>
    <row r="13" spans="1:12" s="114" customFormat="1" ht="37.5" x14ac:dyDescent="0.25">
      <c r="A13" s="109">
        <v>8</v>
      </c>
      <c r="B13" s="110" t="s">
        <v>48</v>
      </c>
      <c r="C13" s="110" t="s">
        <v>109</v>
      </c>
      <c r="D13" s="31" t="s">
        <v>293</v>
      </c>
      <c r="E13" s="31" t="s">
        <v>110</v>
      </c>
      <c r="F13" s="111" t="s">
        <v>61</v>
      </c>
      <c r="G13" s="34">
        <f>IF(F13='Priority Ratings'!$C$21,'Priority Ratings'!$B$21,IF(F13='Priority Ratings'!$C$22,'Priority Ratings'!$B$22,IF(F13='Priority Ratings'!$C$23,'Priority Ratings'!$B$23,IF(F13='Priority Ratings'!$C$24,'Priority Ratings'!$B$24,IF(F13='Priority Ratings'!$C$25,'Priority Ratings'!$B$25,IF(F13='Priority Ratings'!$C$26,'Priority Ratings'!$B$26,IF(F13='Priority Ratings'!$C$27,'Priority Ratings'!$B$27,"No Rating")))))))</f>
        <v>5</v>
      </c>
      <c r="H13" s="105">
        <f>G13/G25</f>
        <v>7.1428571428571425E-2</v>
      </c>
      <c r="I13" s="105" t="s">
        <v>82</v>
      </c>
      <c r="J13" s="112"/>
      <c r="K13" s="105">
        <f t="shared" si="0"/>
        <v>0</v>
      </c>
      <c r="L13" s="113"/>
    </row>
    <row r="14" spans="1:12" ht="37.5" x14ac:dyDescent="0.25">
      <c r="A14" s="100">
        <v>9</v>
      </c>
      <c r="B14" s="101" t="s">
        <v>48</v>
      </c>
      <c r="C14" s="101" t="s">
        <v>111</v>
      </c>
      <c r="D14" s="31" t="s">
        <v>294</v>
      </c>
      <c r="E14" s="31" t="s">
        <v>112</v>
      </c>
      <c r="F14" s="103" t="s">
        <v>63</v>
      </c>
      <c r="G14" s="34">
        <f>IF(F14='Priority Ratings'!$C$21,'Priority Ratings'!$B$21,IF(F14='Priority Ratings'!$C$22,'Priority Ratings'!$B$22,IF(F14='Priority Ratings'!$C$23,'Priority Ratings'!$B$23,IF(F14='Priority Ratings'!$C$24,'Priority Ratings'!$B$24,IF(F14='Priority Ratings'!$C$25,'Priority Ratings'!$B$25,IF(F14='Priority Ratings'!$C$26,'Priority Ratings'!$B$26,IF(F14='Priority Ratings'!$C$27,'Priority Ratings'!$B$27,"No Rating")))))))</f>
        <v>3</v>
      </c>
      <c r="H14" s="104">
        <f>G14/G25</f>
        <v>4.2857142857142858E-2</v>
      </c>
      <c r="I14" s="115" t="s">
        <v>90</v>
      </c>
      <c r="J14" s="106"/>
      <c r="K14" s="104">
        <f t="shared" si="0"/>
        <v>0</v>
      </c>
      <c r="L14" s="116"/>
    </row>
    <row r="15" spans="1:12" ht="25" x14ac:dyDescent="0.25">
      <c r="A15" s="100">
        <v>10</v>
      </c>
      <c r="B15" s="101" t="s">
        <v>48</v>
      </c>
      <c r="C15" s="101" t="s">
        <v>113</v>
      </c>
      <c r="D15" s="31" t="s">
        <v>295</v>
      </c>
      <c r="E15" s="31" t="s">
        <v>114</v>
      </c>
      <c r="F15" s="103" t="s">
        <v>55</v>
      </c>
      <c r="G15" s="34">
        <f>IF(F15='Priority Ratings'!$C$21,'Priority Ratings'!$B$21,IF(F15='Priority Ratings'!$C$22,'Priority Ratings'!$B$22,IF(F15='Priority Ratings'!$C$23,'Priority Ratings'!$B$23,IF(F15='Priority Ratings'!$C$24,'Priority Ratings'!$B$24,IF(F15='Priority Ratings'!$C$25,'Priority Ratings'!$B$25,IF(F15='Priority Ratings'!$C$26,'Priority Ratings'!$B$26,IF(F15='Priority Ratings'!$C$27,'Priority Ratings'!$B$27,"No Rating")))))))</f>
        <v>4</v>
      </c>
      <c r="H15" s="104">
        <f>G15/G25</f>
        <v>5.7142857142857141E-2</v>
      </c>
      <c r="I15" s="115" t="s">
        <v>82</v>
      </c>
      <c r="J15" s="106"/>
      <c r="K15" s="104">
        <f t="shared" si="0"/>
        <v>0</v>
      </c>
      <c r="L15" s="116"/>
    </row>
    <row r="16" spans="1:12" ht="25" x14ac:dyDescent="0.25">
      <c r="A16" s="100">
        <v>11</v>
      </c>
      <c r="B16" s="101" t="s">
        <v>48</v>
      </c>
      <c r="C16" s="101" t="s">
        <v>115</v>
      </c>
      <c r="D16" s="31" t="s">
        <v>295</v>
      </c>
      <c r="E16" s="31" t="s">
        <v>114</v>
      </c>
      <c r="F16" s="103" t="s">
        <v>55</v>
      </c>
      <c r="G16" s="34">
        <f>IF(F16='Priority Ratings'!$C$21,'Priority Ratings'!$B$21,IF(F16='Priority Ratings'!$C$22,'Priority Ratings'!$B$22,IF(F16='Priority Ratings'!$C$23,'Priority Ratings'!$B$23,IF(F16='Priority Ratings'!$C$24,'Priority Ratings'!$B$24,IF(F16='Priority Ratings'!$C$25,'Priority Ratings'!$B$25,IF(F16='Priority Ratings'!$C$26,'Priority Ratings'!$B$26,IF(F16='Priority Ratings'!$C$27,'Priority Ratings'!$B$27,"No Rating")))))))</f>
        <v>4</v>
      </c>
      <c r="H16" s="104">
        <f>G16/G25</f>
        <v>5.7142857142857141E-2</v>
      </c>
      <c r="I16" s="115" t="s">
        <v>82</v>
      </c>
      <c r="J16" s="106"/>
      <c r="K16" s="104">
        <f t="shared" si="0"/>
        <v>0</v>
      </c>
      <c r="L16" s="116"/>
    </row>
    <row r="17" spans="1:12" ht="36.75" customHeight="1" x14ac:dyDescent="0.25">
      <c r="A17" s="100">
        <v>12</v>
      </c>
      <c r="B17" s="101" t="s">
        <v>48</v>
      </c>
      <c r="C17" s="101" t="s">
        <v>116</v>
      </c>
      <c r="D17" s="31" t="s">
        <v>295</v>
      </c>
      <c r="E17" s="31" t="s">
        <v>114</v>
      </c>
      <c r="F17" s="103" t="s">
        <v>55</v>
      </c>
      <c r="G17" s="34">
        <f>IF(F17='Priority Ratings'!$C$21,'Priority Ratings'!$B$21,IF(F17='Priority Ratings'!$C$22,'Priority Ratings'!$B$22,IF(F17='Priority Ratings'!$C$23,'Priority Ratings'!$B$23,IF(F17='Priority Ratings'!$C$24,'Priority Ratings'!$B$24,IF(F17='Priority Ratings'!$C$25,'Priority Ratings'!$B$25,IF(F17='Priority Ratings'!$C$26,'Priority Ratings'!$B$26,IF(F17='Priority Ratings'!$C$27,'Priority Ratings'!$B$27,"No Rating")))))))</f>
        <v>4</v>
      </c>
      <c r="H17" s="104">
        <f>G17/G25</f>
        <v>5.7142857142857141E-2</v>
      </c>
      <c r="I17" s="115" t="s">
        <v>82</v>
      </c>
      <c r="J17" s="106"/>
      <c r="K17" s="104">
        <f t="shared" si="0"/>
        <v>0</v>
      </c>
      <c r="L17" s="116"/>
    </row>
    <row r="18" spans="1:12" ht="36.75" customHeight="1" x14ac:dyDescent="0.25">
      <c r="A18" s="100">
        <v>13</v>
      </c>
      <c r="B18" s="101" t="s">
        <v>48</v>
      </c>
      <c r="C18" s="101" t="s">
        <v>117</v>
      </c>
      <c r="D18" s="31" t="s">
        <v>295</v>
      </c>
      <c r="E18" s="31" t="s">
        <v>118</v>
      </c>
      <c r="F18" s="103" t="s">
        <v>55</v>
      </c>
      <c r="G18" s="34">
        <f>IF(F18='Priority Ratings'!$C$21,'Priority Ratings'!$B$21,IF(F18='Priority Ratings'!$C$22,'Priority Ratings'!$B$22,IF(F18='Priority Ratings'!$C$23,'Priority Ratings'!$B$23,IF(F18='Priority Ratings'!$C$24,'Priority Ratings'!$B$24,IF(F18='Priority Ratings'!$C$25,'Priority Ratings'!$B$25,IF(F18='Priority Ratings'!$C$26,'Priority Ratings'!$B$26,IF(F18='Priority Ratings'!$C$27,'Priority Ratings'!$B$27,"No Rating")))))))</f>
        <v>4</v>
      </c>
      <c r="H18" s="104">
        <f>G18/G25</f>
        <v>5.7142857142857141E-2</v>
      </c>
      <c r="I18" s="115" t="s">
        <v>82</v>
      </c>
      <c r="J18" s="106"/>
      <c r="K18" s="104">
        <f t="shared" si="0"/>
        <v>0</v>
      </c>
      <c r="L18" s="116"/>
    </row>
    <row r="19" spans="1:12" ht="37.5" x14ac:dyDescent="0.25">
      <c r="A19" s="100">
        <v>15</v>
      </c>
      <c r="B19" s="101" t="s">
        <v>48</v>
      </c>
      <c r="C19" s="101" t="s">
        <v>119</v>
      </c>
      <c r="D19" s="31" t="s">
        <v>296</v>
      </c>
      <c r="E19" s="31" t="s">
        <v>120</v>
      </c>
      <c r="F19" s="103" t="s">
        <v>63</v>
      </c>
      <c r="G19" s="34">
        <f>IF(F19='Priority Ratings'!$C$21,'Priority Ratings'!$B$21,IF(F19='Priority Ratings'!$C$22,'Priority Ratings'!$B$22,IF(F19='Priority Ratings'!$C$23,'Priority Ratings'!$B$23,IF(F19='Priority Ratings'!$C$24,'Priority Ratings'!$B$24,IF(F19='Priority Ratings'!$C$25,'Priority Ratings'!$B$25,IF(F19='Priority Ratings'!$C$26,'Priority Ratings'!$B$26,IF(F19='Priority Ratings'!$C$27,'Priority Ratings'!$B$27,"No Rating")))))))</f>
        <v>3</v>
      </c>
      <c r="H19" s="104">
        <f>G19/G25</f>
        <v>4.2857142857142858E-2</v>
      </c>
      <c r="I19" s="115" t="s">
        <v>82</v>
      </c>
      <c r="J19" s="106"/>
      <c r="K19" s="104">
        <f t="shared" si="0"/>
        <v>0</v>
      </c>
      <c r="L19" s="116"/>
    </row>
    <row r="20" spans="1:12" ht="37.5" x14ac:dyDescent="0.25">
      <c r="A20" s="100">
        <v>17</v>
      </c>
      <c r="B20" s="101" t="s">
        <v>48</v>
      </c>
      <c r="C20" s="101" t="s">
        <v>121</v>
      </c>
      <c r="D20" s="31" t="s">
        <v>297</v>
      </c>
      <c r="E20" s="31" t="s">
        <v>122</v>
      </c>
      <c r="F20" s="103" t="s">
        <v>55</v>
      </c>
      <c r="G20" s="34">
        <f>IF(F20='Priority Ratings'!$C$21,'Priority Ratings'!$B$21,IF(F20='Priority Ratings'!$C$22,'Priority Ratings'!$B$22,IF(F20='Priority Ratings'!$C$23,'Priority Ratings'!$B$23,IF(F20='Priority Ratings'!$C$24,'Priority Ratings'!$B$24,IF(F20='Priority Ratings'!$C$25,'Priority Ratings'!$B$25,IF(F20='Priority Ratings'!$C$26,'Priority Ratings'!$B$26,IF(F20='Priority Ratings'!$C$27,'Priority Ratings'!$B$27,"No Rating")))))))</f>
        <v>4</v>
      </c>
      <c r="H20" s="104">
        <f>G20/G25</f>
        <v>5.7142857142857141E-2</v>
      </c>
      <c r="I20" s="115" t="s">
        <v>82</v>
      </c>
      <c r="J20" s="106"/>
      <c r="K20" s="104">
        <f t="shared" si="0"/>
        <v>0</v>
      </c>
      <c r="L20" s="116"/>
    </row>
    <row r="21" spans="1:12" ht="25" x14ac:dyDescent="0.25">
      <c r="A21" s="100">
        <v>18</v>
      </c>
      <c r="B21" s="101" t="s">
        <v>48</v>
      </c>
      <c r="C21" s="101" t="s">
        <v>123</v>
      </c>
      <c r="D21" s="31" t="s">
        <v>297</v>
      </c>
      <c r="E21" s="31" t="s">
        <v>122</v>
      </c>
      <c r="F21" s="103" t="s">
        <v>55</v>
      </c>
      <c r="G21" s="34">
        <f>IF(F21='Priority Ratings'!$C$21,'Priority Ratings'!$B$21,IF(F21='Priority Ratings'!$C$22,'Priority Ratings'!$B$22,IF(F21='Priority Ratings'!$C$23,'Priority Ratings'!$B$23,IF(F21='Priority Ratings'!$C$24,'Priority Ratings'!$B$24,IF(F21='Priority Ratings'!$C$25,'Priority Ratings'!$B$25,IF(F21='Priority Ratings'!$C$26,'Priority Ratings'!$B$26,IF(F21='Priority Ratings'!$C$27,'Priority Ratings'!$B$27,"No Rating")))))))</f>
        <v>4</v>
      </c>
      <c r="H21" s="104">
        <f>G21/G25</f>
        <v>5.7142857142857141E-2</v>
      </c>
      <c r="I21" s="115" t="s">
        <v>82</v>
      </c>
      <c r="J21" s="106"/>
      <c r="K21" s="104">
        <f t="shared" si="0"/>
        <v>0</v>
      </c>
      <c r="L21" s="116"/>
    </row>
    <row r="22" spans="1:12" ht="37.5" x14ac:dyDescent="0.25">
      <c r="A22" s="100">
        <v>19</v>
      </c>
      <c r="B22" s="101" t="s">
        <v>48</v>
      </c>
      <c r="C22" s="101" t="s">
        <v>124</v>
      </c>
      <c r="D22" s="31" t="s">
        <v>297</v>
      </c>
      <c r="E22" s="31" t="s">
        <v>122</v>
      </c>
      <c r="F22" s="103" t="s">
        <v>55</v>
      </c>
      <c r="G22" s="34">
        <f>IF(F22='Priority Ratings'!$C$21,'Priority Ratings'!$B$21,IF(F22='Priority Ratings'!$C$22,'Priority Ratings'!$B$22,IF(F22='Priority Ratings'!$C$23,'Priority Ratings'!$B$23,IF(F22='Priority Ratings'!$C$24,'Priority Ratings'!$B$24,IF(F22='Priority Ratings'!$C$25,'Priority Ratings'!$B$25,IF(F22='Priority Ratings'!$C$26,'Priority Ratings'!$B$26,IF(F22='Priority Ratings'!$C$27,'Priority Ratings'!$B$27,"No Rating")))))))</f>
        <v>4</v>
      </c>
      <c r="H22" s="104">
        <f>G22/G25</f>
        <v>5.7142857142857141E-2</v>
      </c>
      <c r="I22" s="115" t="s">
        <v>82</v>
      </c>
      <c r="J22" s="106"/>
      <c r="K22" s="104">
        <f t="shared" si="0"/>
        <v>0</v>
      </c>
      <c r="L22" s="116"/>
    </row>
    <row r="23" spans="1:12" ht="41.25" customHeight="1" x14ac:dyDescent="0.25">
      <c r="A23" s="100">
        <v>20</v>
      </c>
      <c r="B23" s="101" t="s">
        <v>48</v>
      </c>
      <c r="C23" s="101" t="s">
        <v>125</v>
      </c>
      <c r="D23" s="31" t="s">
        <v>294</v>
      </c>
      <c r="E23" s="31" t="s">
        <v>126</v>
      </c>
      <c r="F23" s="103" t="s">
        <v>55</v>
      </c>
      <c r="G23" s="34">
        <f>IF(F23='Priority Ratings'!$C$21,'Priority Ratings'!$B$21,IF(F23='Priority Ratings'!$C$22,'Priority Ratings'!$B$22,IF(F23='Priority Ratings'!$C$23,'Priority Ratings'!$B$23,IF(F23='Priority Ratings'!$C$24,'Priority Ratings'!$B$24,IF(F23='Priority Ratings'!$C$25,'Priority Ratings'!$B$25,IF(F23='Priority Ratings'!$C$26,'Priority Ratings'!$B$26,IF(F23='Priority Ratings'!$C$27,'Priority Ratings'!$B$27,"No Rating")))))))</f>
        <v>4</v>
      </c>
      <c r="H23" s="104">
        <f>G23/G25</f>
        <v>5.7142857142857141E-2</v>
      </c>
      <c r="I23" s="115" t="s">
        <v>82</v>
      </c>
      <c r="J23" s="106"/>
      <c r="K23" s="104">
        <f t="shared" si="0"/>
        <v>0</v>
      </c>
      <c r="L23" s="116"/>
    </row>
    <row r="24" spans="1:12" ht="50" x14ac:dyDescent="0.25">
      <c r="A24" s="100">
        <v>23</v>
      </c>
      <c r="B24" s="101" t="s">
        <v>48</v>
      </c>
      <c r="C24" s="101" t="s">
        <v>127</v>
      </c>
      <c r="D24" s="31" t="s">
        <v>298</v>
      </c>
      <c r="E24" s="31" t="s">
        <v>128</v>
      </c>
      <c r="F24" s="103" t="s">
        <v>55</v>
      </c>
      <c r="G24" s="34">
        <f>IF(F24='Priority Ratings'!$C$21,'Priority Ratings'!$B$21,IF(F24='Priority Ratings'!$C$22,'Priority Ratings'!$B$22,IF(F24='Priority Ratings'!$C$23,'Priority Ratings'!$B$23,IF(F24='Priority Ratings'!$C$24,'Priority Ratings'!$B$24,IF(F24='Priority Ratings'!$C$25,'Priority Ratings'!$B$25,IF(F24='Priority Ratings'!$C$26,'Priority Ratings'!$B$26,IF(F24='Priority Ratings'!$C$27,'Priority Ratings'!$B$27,"No Rating")))))))</f>
        <v>4</v>
      </c>
      <c r="H24" s="104">
        <f>G24/G25</f>
        <v>5.7142857142857141E-2</v>
      </c>
      <c r="I24" s="115" t="s">
        <v>82</v>
      </c>
      <c r="J24" s="117"/>
      <c r="K24" s="118">
        <f t="shared" si="0"/>
        <v>0</v>
      </c>
      <c r="L24" s="119"/>
    </row>
    <row r="25" spans="1:12" ht="14.5" x14ac:dyDescent="0.25">
      <c r="A25" s="120"/>
      <c r="B25" s="121"/>
      <c r="C25" s="121"/>
      <c r="D25" s="121"/>
      <c r="E25" s="121"/>
      <c r="F25" s="218" t="s">
        <v>99</v>
      </c>
      <c r="G25" s="244">
        <f>SUM(G7:G24)</f>
        <v>70</v>
      </c>
      <c r="H25" s="245">
        <f>SUM(H7:H24)</f>
        <v>1</v>
      </c>
      <c r="I25" s="122"/>
      <c r="J25" s="123"/>
      <c r="K25" s="205">
        <f>SUM(K7:K24)</f>
        <v>0</v>
      </c>
      <c r="L25" s="204"/>
    </row>
  </sheetData>
  <mergeCells count="2">
    <mergeCell ref="A1:B1"/>
    <mergeCell ref="F5:H5"/>
  </mergeCells>
  <pageMargins left="0.7" right="0.7" top="0.75" bottom="0.75" header="0.3" footer="0.3"/>
  <drawing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700-000000000000}">
          <x14:formula1>
            <xm:f>'Priority Ratings'!$C$21:$C$27</xm:f>
          </x14:formula1>
          <xm:sqref>F7:F24</xm:sqref>
        </x14:dataValidation>
        <x14:dataValidation type="list" allowBlank="1" showInputMessage="1" showErrorMessage="1" xr:uid="{00000000-0002-0000-0700-000001000000}">
          <x14:formula1>
            <xm:f>'Priority Ratingsa'!$A$2:$A$4</xm:f>
          </x14:formula1>
          <xm:sqref>J7:J24</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29"/>
  <sheetViews>
    <sheetView zoomScaleNormal="100" workbookViewId="0">
      <selection activeCell="B5" sqref="B5"/>
    </sheetView>
  </sheetViews>
  <sheetFormatPr defaultColWidth="9.1796875" defaultRowHeight="14.5" x14ac:dyDescent="0.35"/>
  <cols>
    <col min="1" max="1" width="11.1796875" style="7" customWidth="1"/>
    <col min="2" max="2" width="26.453125" style="16" customWidth="1"/>
    <col min="3" max="3" width="15" style="16" customWidth="1"/>
    <col min="4" max="4" width="46.81640625" style="16" customWidth="1"/>
    <col min="5" max="5" width="31" style="16" customWidth="1"/>
    <col min="6" max="6" width="30" style="16" customWidth="1"/>
    <col min="7" max="7" width="31.81640625" style="7" customWidth="1"/>
    <col min="8" max="8" width="23.1796875" style="5" bestFit="1" customWidth="1"/>
    <col min="9" max="9" width="16" style="5" bestFit="1" customWidth="1"/>
    <col min="10" max="10" width="17.7265625" style="5" bestFit="1" customWidth="1"/>
    <col min="11" max="11" width="60" style="6" bestFit="1" customWidth="1"/>
    <col min="12" max="12" width="22" style="7" bestFit="1" customWidth="1"/>
    <col min="13" max="13" width="17.7265625" style="5" bestFit="1" customWidth="1"/>
    <col min="15" max="16384" width="9.1796875" style="8"/>
  </cols>
  <sheetData>
    <row r="1" spans="1:13" x14ac:dyDescent="0.35">
      <c r="A1" s="726" t="str">
        <f>Config!B3</f>
        <v>Engineering Design and Technical Document Management Software</v>
      </c>
      <c r="B1" s="727"/>
      <c r="C1" s="728"/>
      <c r="D1" s="5"/>
      <c r="E1" s="5"/>
      <c r="F1" s="5"/>
    </row>
    <row r="2" spans="1:13" x14ac:dyDescent="0.35">
      <c r="A2" s="9" t="s">
        <v>5</v>
      </c>
      <c r="B2" s="10"/>
      <c r="C2" s="11"/>
      <c r="D2" s="5"/>
      <c r="E2" s="5"/>
      <c r="F2" s="5"/>
      <c r="L2" s="12" t="s">
        <v>30</v>
      </c>
    </row>
    <row r="3" spans="1:13" x14ac:dyDescent="0.35">
      <c r="A3" s="13" t="s">
        <v>6</v>
      </c>
      <c r="B3" s="14"/>
      <c r="C3" s="15"/>
      <c r="D3" s="5"/>
      <c r="E3" s="5"/>
      <c r="F3" s="5"/>
      <c r="L3" s="12" t="s">
        <v>31</v>
      </c>
    </row>
    <row r="4" spans="1:13" x14ac:dyDescent="0.35">
      <c r="D4" s="5"/>
      <c r="E4" s="5"/>
      <c r="F4" s="5"/>
      <c r="L4" s="12" t="s">
        <v>32</v>
      </c>
    </row>
    <row r="5" spans="1:13" ht="38" x14ac:dyDescent="0.35">
      <c r="A5" s="17"/>
      <c r="B5" s="142"/>
      <c r="C5" s="142"/>
      <c r="D5" s="266"/>
      <c r="E5" s="18"/>
      <c r="F5" s="18"/>
      <c r="H5" s="735" t="s">
        <v>80</v>
      </c>
      <c r="I5" s="735"/>
      <c r="J5" s="735"/>
      <c r="K5" s="98" t="s">
        <v>34</v>
      </c>
      <c r="L5" s="189" t="s">
        <v>35</v>
      </c>
      <c r="M5" s="20"/>
    </row>
    <row r="6" spans="1:13" ht="26" x14ac:dyDescent="0.35">
      <c r="A6" s="28" t="s">
        <v>36</v>
      </c>
      <c r="B6" s="28" t="s">
        <v>37</v>
      </c>
      <c r="C6" s="28" t="s">
        <v>129</v>
      </c>
      <c r="D6" s="28" t="s">
        <v>38</v>
      </c>
      <c r="E6" s="154" t="s">
        <v>40</v>
      </c>
      <c r="F6" s="154" t="s">
        <v>41</v>
      </c>
      <c r="G6" s="28" t="s">
        <v>3</v>
      </c>
      <c r="H6" s="24" t="s">
        <v>42</v>
      </c>
      <c r="I6" s="261" t="s">
        <v>43</v>
      </c>
      <c r="J6" s="261" t="s">
        <v>44</v>
      </c>
      <c r="K6" s="98" t="s">
        <v>45</v>
      </c>
      <c r="L6" s="99" t="s">
        <v>130</v>
      </c>
      <c r="M6" s="98" t="s">
        <v>47</v>
      </c>
    </row>
    <row r="7" spans="1:13" x14ac:dyDescent="0.35">
      <c r="A7" s="28"/>
      <c r="B7" s="267"/>
      <c r="C7" s="267"/>
      <c r="D7" s="267"/>
      <c r="E7" s="23"/>
      <c r="F7" s="23"/>
      <c r="G7" s="28"/>
      <c r="H7" s="24"/>
      <c r="I7" s="25"/>
      <c r="J7" s="25"/>
      <c r="K7" s="98"/>
      <c r="L7" s="99"/>
      <c r="M7" s="98"/>
    </row>
    <row r="8" spans="1:13" s="39" customFormat="1" ht="50" x14ac:dyDescent="0.35">
      <c r="A8" s="29">
        <v>1</v>
      </c>
      <c r="B8" s="30" t="s">
        <v>48</v>
      </c>
      <c r="C8" s="30" t="s">
        <v>131</v>
      </c>
      <c r="D8" s="30" t="s">
        <v>132</v>
      </c>
      <c r="E8" s="188" t="s">
        <v>133</v>
      </c>
      <c r="F8" s="160" t="s">
        <v>134</v>
      </c>
      <c r="G8" s="38"/>
      <c r="H8" s="33" t="s">
        <v>55</v>
      </c>
      <c r="I8" s="34">
        <f>IF(H8='Priority Ratings'!$C$21,'Priority Ratings'!$B$21,IF(H8='Priority Ratings'!$C$22,'Priority Ratings'!$B$22,IF(H8='Priority Ratings'!$C$23,'Priority Ratings'!$B$23,IF(H8='Priority Ratings'!$C$24,'Priority Ratings'!$B$24,IF(H8='Priority Ratings'!$C$25,'Priority Ratings'!$B$25,IF(H8='Priority Ratings'!$C$26,'Priority Ratings'!$B$26,IF(H8='Priority Ratings'!$C$27,'Priority Ratings'!$B$27,"No Rating")))))))</f>
        <v>4</v>
      </c>
      <c r="J8" s="35">
        <f>I8/I23</f>
        <v>6.4516129032258063E-2</v>
      </c>
      <c r="K8" s="36" t="s">
        <v>135</v>
      </c>
      <c r="L8" s="37"/>
      <c r="M8" s="35">
        <f t="shared" ref="M8:M21" si="0">J8*L8</f>
        <v>0</v>
      </c>
    </row>
    <row r="9" spans="1:13" s="39" customFormat="1" ht="74.25" customHeight="1" x14ac:dyDescent="0.35">
      <c r="A9" s="263">
        <v>2</v>
      </c>
      <c r="B9" s="264" t="s">
        <v>136</v>
      </c>
      <c r="C9" s="264" t="s">
        <v>131</v>
      </c>
      <c r="D9" s="264" t="s">
        <v>291</v>
      </c>
      <c r="E9" s="265" t="s">
        <v>133</v>
      </c>
      <c r="F9" s="265" t="s">
        <v>290</v>
      </c>
      <c r="G9" s="38"/>
      <c r="H9" s="33" t="s">
        <v>55</v>
      </c>
      <c r="I9" s="34">
        <f>IF(H9='Priority Ratings'!$C$21,'Priority Ratings'!$B$21,IF(H9='Priority Ratings'!$C$22,'Priority Ratings'!$B$22,IF(H9='Priority Ratings'!$C$23,'Priority Ratings'!$B$23,IF(H9='Priority Ratings'!$C$24,'Priority Ratings'!$B$24,IF(H9='Priority Ratings'!$C$25,'Priority Ratings'!$B$25,IF(H9='Priority Ratings'!$C$26,'Priority Ratings'!$B$26,IF(H9='Priority Ratings'!$C$27,'Priority Ratings'!$B$27,"No Rating")))))))</f>
        <v>4</v>
      </c>
      <c r="J9" s="35">
        <f>I9/I23</f>
        <v>6.4516129032258063E-2</v>
      </c>
      <c r="K9" s="36" t="s">
        <v>137</v>
      </c>
      <c r="L9" s="37"/>
      <c r="M9" s="35">
        <f t="shared" si="0"/>
        <v>0</v>
      </c>
    </row>
    <row r="10" spans="1:13" s="39" customFormat="1" ht="50" x14ac:dyDescent="0.35">
      <c r="A10" s="29">
        <v>3</v>
      </c>
      <c r="B10" s="30" t="s">
        <v>48</v>
      </c>
      <c r="C10" s="30" t="s">
        <v>131</v>
      </c>
      <c r="D10" s="30" t="s">
        <v>138</v>
      </c>
      <c r="E10" s="188" t="s">
        <v>133</v>
      </c>
      <c r="F10" s="188" t="s">
        <v>139</v>
      </c>
      <c r="G10" s="38"/>
      <c r="H10" s="33" t="s">
        <v>55</v>
      </c>
      <c r="I10" s="34">
        <f>IF(H10='Priority Ratings'!$C$21,'Priority Ratings'!$B$21,IF(H10='Priority Ratings'!$C$22,'Priority Ratings'!$B$22,IF(H10='Priority Ratings'!$C$23,'Priority Ratings'!$B$23,IF(H10='Priority Ratings'!$C$24,'Priority Ratings'!$B$24,IF(H10='Priority Ratings'!$C$25,'Priority Ratings'!$B$25,IF(H10='Priority Ratings'!$C$26,'Priority Ratings'!$B$26,IF(H10='Priority Ratings'!$C$27,'Priority Ratings'!$B$27,"No Rating")))))))</f>
        <v>4</v>
      </c>
      <c r="J10" s="35">
        <f>I10/I23</f>
        <v>6.4516129032258063E-2</v>
      </c>
      <c r="K10" s="36" t="s">
        <v>140</v>
      </c>
      <c r="L10" s="37"/>
      <c r="M10" s="35">
        <f t="shared" si="0"/>
        <v>0</v>
      </c>
    </row>
    <row r="11" spans="1:13" s="39" customFormat="1" ht="50" x14ac:dyDescent="0.35">
      <c r="A11" s="29">
        <v>4</v>
      </c>
      <c r="B11" s="30" t="s">
        <v>48</v>
      </c>
      <c r="C11" s="30" t="s">
        <v>131</v>
      </c>
      <c r="D11" s="30" t="s">
        <v>141</v>
      </c>
      <c r="E11" s="188" t="s">
        <v>133</v>
      </c>
      <c r="F11" s="188" t="s">
        <v>142</v>
      </c>
      <c r="G11" s="38"/>
      <c r="H11" s="33" t="s">
        <v>55</v>
      </c>
      <c r="I11" s="34">
        <f>IF(H11='Priority Ratings'!$C$21,'Priority Ratings'!$B$21,IF(H11='Priority Ratings'!$C$22,'Priority Ratings'!$B$22,IF(H11='Priority Ratings'!$C$23,'Priority Ratings'!$B$23,IF(H11='Priority Ratings'!$C$24,'Priority Ratings'!$B$24,IF(H11='Priority Ratings'!$C$25,'Priority Ratings'!$B$25,IF(H11='Priority Ratings'!$C$26,'Priority Ratings'!$B$26,IF(H11='Priority Ratings'!$C$27,'Priority Ratings'!$B$27,"No Rating")))))))</f>
        <v>4</v>
      </c>
      <c r="J11" s="35">
        <f>I11/I23</f>
        <v>6.4516129032258063E-2</v>
      </c>
      <c r="K11" s="36" t="s">
        <v>143</v>
      </c>
      <c r="L11" s="37"/>
      <c r="M11" s="35">
        <f t="shared" si="0"/>
        <v>0</v>
      </c>
    </row>
    <row r="12" spans="1:13" s="39" customFormat="1" ht="62.5" x14ac:dyDescent="0.35">
      <c r="A12" s="29">
        <v>5</v>
      </c>
      <c r="B12" s="30" t="s">
        <v>48</v>
      </c>
      <c r="C12" s="30" t="s">
        <v>131</v>
      </c>
      <c r="D12" s="30" t="s">
        <v>144</v>
      </c>
      <c r="E12" s="188" t="s">
        <v>133</v>
      </c>
      <c r="F12" s="188" t="s">
        <v>145</v>
      </c>
      <c r="G12" s="38"/>
      <c r="H12" s="33" t="s">
        <v>55</v>
      </c>
      <c r="I12" s="34">
        <f>IF(H12='Priority Ratings'!$C$21,'Priority Ratings'!$B$21,IF(H12='Priority Ratings'!$C$22,'Priority Ratings'!$B$22,IF(H12='Priority Ratings'!$C$23,'Priority Ratings'!$B$23,IF(H12='Priority Ratings'!$C$24,'Priority Ratings'!$B$24,IF(H12='Priority Ratings'!$C$25,'Priority Ratings'!$B$25,IF(H12='Priority Ratings'!$C$26,'Priority Ratings'!$B$26,IF(H12='Priority Ratings'!$C$27,'Priority Ratings'!$B$27,"No Rating")))))))</f>
        <v>4</v>
      </c>
      <c r="J12" s="35">
        <f>I12/I23</f>
        <v>6.4516129032258063E-2</v>
      </c>
      <c r="K12" s="36" t="s">
        <v>146</v>
      </c>
      <c r="L12" s="37"/>
      <c r="M12" s="35">
        <f t="shared" si="0"/>
        <v>0</v>
      </c>
    </row>
    <row r="13" spans="1:13" s="39" customFormat="1" ht="35.25" customHeight="1" x14ac:dyDescent="0.35">
      <c r="A13" s="263">
        <v>6</v>
      </c>
      <c r="B13" s="264" t="s">
        <v>48</v>
      </c>
      <c r="C13" s="264" t="s">
        <v>131</v>
      </c>
      <c r="D13" s="264" t="s">
        <v>147</v>
      </c>
      <c r="E13" s="265" t="s">
        <v>148</v>
      </c>
      <c r="F13" s="265" t="s">
        <v>149</v>
      </c>
      <c r="G13" s="38"/>
      <c r="H13" s="33" t="s">
        <v>53</v>
      </c>
      <c r="I13" s="34">
        <f>IF(H13='Priority Ratings'!$C$21,'Priority Ratings'!$B$21,IF(H13='Priority Ratings'!$C$22,'Priority Ratings'!$B$22,IF(H13='Priority Ratings'!$C$23,'Priority Ratings'!$B$23,IF(H13='Priority Ratings'!$C$24,'Priority Ratings'!$B$24,IF(H13='Priority Ratings'!$C$25,'Priority Ratings'!$B$25,IF(H13='Priority Ratings'!$C$26,'Priority Ratings'!$B$26,IF(H13='Priority Ratings'!$C$27,'Priority Ratings'!$B$27,"No Rating")))))))</f>
        <v>6</v>
      </c>
      <c r="J13" s="35">
        <f>I13/I23</f>
        <v>9.6774193548387094E-2</v>
      </c>
      <c r="K13" s="36" t="s">
        <v>150</v>
      </c>
      <c r="L13" s="37"/>
      <c r="M13" s="35">
        <f t="shared" si="0"/>
        <v>0</v>
      </c>
    </row>
    <row r="14" spans="1:13" s="39" customFormat="1" ht="35.25" customHeight="1" x14ac:dyDescent="0.35">
      <c r="A14" s="263">
        <v>7</v>
      </c>
      <c r="B14" s="264" t="s">
        <v>48</v>
      </c>
      <c r="C14" s="264" t="s">
        <v>131</v>
      </c>
      <c r="D14" s="264" t="s">
        <v>151</v>
      </c>
      <c r="E14" s="265" t="s">
        <v>148</v>
      </c>
      <c r="F14" s="265" t="s">
        <v>149</v>
      </c>
      <c r="G14" s="38"/>
      <c r="H14" s="33" t="s">
        <v>55</v>
      </c>
      <c r="I14" s="34">
        <f>IF(H14='Priority Ratings'!$C$21,'Priority Ratings'!$B$21,IF(H14='Priority Ratings'!$C$22,'Priority Ratings'!$B$22,IF(H14='Priority Ratings'!$C$23,'Priority Ratings'!$B$23,IF(H14='Priority Ratings'!$C$24,'Priority Ratings'!$B$24,IF(H14='Priority Ratings'!$C$25,'Priority Ratings'!$B$25,IF(H14='Priority Ratings'!$C$26,'Priority Ratings'!$B$26,IF(H14='Priority Ratings'!$C$27,'Priority Ratings'!$B$27,"No Rating")))))))</f>
        <v>4</v>
      </c>
      <c r="J14" s="35">
        <f>I14/I23</f>
        <v>6.4516129032258063E-2</v>
      </c>
      <c r="K14" s="36" t="s">
        <v>152</v>
      </c>
      <c r="L14" s="37"/>
      <c r="M14" s="35">
        <f t="shared" si="0"/>
        <v>0</v>
      </c>
    </row>
    <row r="15" spans="1:13" s="39" customFormat="1" ht="75" x14ac:dyDescent="0.35">
      <c r="A15" s="29">
        <v>8</v>
      </c>
      <c r="B15" s="30" t="s">
        <v>48</v>
      </c>
      <c r="C15" s="30" t="s">
        <v>131</v>
      </c>
      <c r="D15" s="30" t="s">
        <v>153</v>
      </c>
      <c r="E15" s="188" t="s">
        <v>148</v>
      </c>
      <c r="F15" s="188" t="s">
        <v>154</v>
      </c>
      <c r="G15" s="38"/>
      <c r="H15" s="103" t="s">
        <v>53</v>
      </c>
      <c r="I15" s="34">
        <f>IF(H15='Priority Ratings'!$C$21,'Priority Ratings'!$B$21,IF(H15='Priority Ratings'!$C$22,'Priority Ratings'!$B$22,IF(H15='Priority Ratings'!$C$23,'Priority Ratings'!$B$23,IF(H15='Priority Ratings'!$C$24,'Priority Ratings'!$B$24,IF(H15='Priority Ratings'!$C$25,'Priority Ratings'!$B$25,IF(H15='Priority Ratings'!$C$26,'Priority Ratings'!$B$26,IF(H15='Priority Ratings'!$C$27,'Priority Ratings'!$B$27,"No Rating")))))))</f>
        <v>6</v>
      </c>
      <c r="J15" s="35">
        <f>I15/I23</f>
        <v>9.6774193548387094E-2</v>
      </c>
      <c r="K15" s="36" t="s">
        <v>155</v>
      </c>
      <c r="L15" s="37"/>
      <c r="M15" s="35">
        <f t="shared" si="0"/>
        <v>0</v>
      </c>
    </row>
    <row r="16" spans="1:13" s="39" customFormat="1" ht="75" x14ac:dyDescent="0.35">
      <c r="A16" s="29">
        <v>9</v>
      </c>
      <c r="B16" s="30" t="s">
        <v>48</v>
      </c>
      <c r="C16" s="30" t="s">
        <v>131</v>
      </c>
      <c r="D16" s="30" t="s">
        <v>156</v>
      </c>
      <c r="E16" s="188" t="s">
        <v>148</v>
      </c>
      <c r="F16" s="188" t="s">
        <v>154</v>
      </c>
      <c r="G16" s="38"/>
      <c r="H16" s="33" t="s">
        <v>55</v>
      </c>
      <c r="I16" s="34">
        <f>IF(H16='Priority Ratings'!$C$21,'Priority Ratings'!$B$21,IF(H16='Priority Ratings'!$C$22,'Priority Ratings'!$B$22,IF(H16='Priority Ratings'!$C$23,'Priority Ratings'!$B$23,IF(H16='Priority Ratings'!$C$24,'Priority Ratings'!$B$24,IF(H16='Priority Ratings'!$C$25,'Priority Ratings'!$B$25,IF(H16='Priority Ratings'!$C$26,'Priority Ratings'!$B$26,IF(H16='Priority Ratings'!$C$27,'Priority Ratings'!$B$27,"No Rating")))))))</f>
        <v>4</v>
      </c>
      <c r="J16" s="35">
        <f>I16/I23</f>
        <v>6.4516129032258063E-2</v>
      </c>
      <c r="K16" s="36" t="s">
        <v>155</v>
      </c>
      <c r="L16" s="37"/>
      <c r="M16" s="35">
        <f t="shared" si="0"/>
        <v>0</v>
      </c>
    </row>
    <row r="17" spans="1:13" s="39" customFormat="1" ht="75" x14ac:dyDescent="0.35">
      <c r="A17" s="263">
        <v>10</v>
      </c>
      <c r="B17" s="264" t="s">
        <v>48</v>
      </c>
      <c r="C17" s="264" t="s">
        <v>131</v>
      </c>
      <c r="D17" s="264" t="s">
        <v>157</v>
      </c>
      <c r="E17" s="265" t="s">
        <v>148</v>
      </c>
      <c r="F17" s="265" t="s">
        <v>158</v>
      </c>
      <c r="G17" s="42"/>
      <c r="H17" s="33" t="s">
        <v>53</v>
      </c>
      <c r="I17" s="34">
        <f>IF(H17='Priority Ratings'!$C$21,'Priority Ratings'!$B$21,IF(H17='Priority Ratings'!$C$22,'Priority Ratings'!$B$22,IF(H17='Priority Ratings'!$C$23,'Priority Ratings'!$B$23,IF(H17='Priority Ratings'!$C$24,'Priority Ratings'!$B$24,IF(H17='Priority Ratings'!$C$25,'Priority Ratings'!$B$25,IF(H17='Priority Ratings'!$C$26,'Priority Ratings'!$B$26,IF(H17='Priority Ratings'!$C$27,'Priority Ratings'!$B$27,"No Rating")))))))</f>
        <v>6</v>
      </c>
      <c r="J17" s="35">
        <f>I17/I23</f>
        <v>9.6774193548387094E-2</v>
      </c>
      <c r="K17" s="40" t="s">
        <v>159</v>
      </c>
      <c r="L17" s="41"/>
      <c r="M17" s="35">
        <f t="shared" si="0"/>
        <v>0</v>
      </c>
    </row>
    <row r="18" spans="1:13" s="39" customFormat="1" ht="112.5" x14ac:dyDescent="0.35">
      <c r="A18" s="29">
        <v>11</v>
      </c>
      <c r="B18" s="30" t="s">
        <v>48</v>
      </c>
      <c r="C18" s="30" t="s">
        <v>131</v>
      </c>
      <c r="D18" s="30" t="s">
        <v>160</v>
      </c>
      <c r="E18" s="188" t="s">
        <v>148</v>
      </c>
      <c r="F18" s="188" t="s">
        <v>158</v>
      </c>
      <c r="G18" s="42"/>
      <c r="H18" s="33" t="s">
        <v>55</v>
      </c>
      <c r="I18" s="34">
        <f>IF(H18='Priority Ratings'!$C$21,'Priority Ratings'!$B$21,IF(H18='Priority Ratings'!$C$22,'Priority Ratings'!$B$22,IF(H18='Priority Ratings'!$C$23,'Priority Ratings'!$B$23,IF(H18='Priority Ratings'!$C$24,'Priority Ratings'!$B$24,IF(H18='Priority Ratings'!$C$25,'Priority Ratings'!$B$25,IF(H18='Priority Ratings'!$C$26,'Priority Ratings'!$B$26,IF(H18='Priority Ratings'!$C$27,'Priority Ratings'!$B$27,"No Rating")))))))</f>
        <v>4</v>
      </c>
      <c r="J18" s="35">
        <f>I18/I23</f>
        <v>6.4516129032258063E-2</v>
      </c>
      <c r="K18" s="40" t="s">
        <v>159</v>
      </c>
      <c r="L18" s="41"/>
      <c r="M18" s="35">
        <f t="shared" si="0"/>
        <v>0</v>
      </c>
    </row>
    <row r="19" spans="1:13" s="39" customFormat="1" ht="75" x14ac:dyDescent="0.35">
      <c r="A19" s="43">
        <v>12</v>
      </c>
      <c r="B19" s="30" t="s">
        <v>48</v>
      </c>
      <c r="C19" s="30" t="s">
        <v>131</v>
      </c>
      <c r="D19" s="30" t="s">
        <v>161</v>
      </c>
      <c r="E19" s="188" t="s">
        <v>148</v>
      </c>
      <c r="F19" s="159" t="s">
        <v>304</v>
      </c>
      <c r="G19" s="42"/>
      <c r="H19" s="33" t="s">
        <v>55</v>
      </c>
      <c r="I19" s="34">
        <f>IF(H19='Priority Ratings'!$C$21,'Priority Ratings'!$B$21,IF(H19='Priority Ratings'!$C$22,'Priority Ratings'!$B$22,IF(H19='Priority Ratings'!$C$23,'Priority Ratings'!$B$23,IF(H19='Priority Ratings'!$C$24,'Priority Ratings'!$B$24,IF(H19='Priority Ratings'!$C$25,'Priority Ratings'!$B$25,IF(H19='Priority Ratings'!$C$26,'Priority Ratings'!$B$26,IF(H19='Priority Ratings'!$C$27,'Priority Ratings'!$B$27,"No Rating")))))))</f>
        <v>4</v>
      </c>
      <c r="J19" s="35">
        <f>I19/I23</f>
        <v>6.4516129032258063E-2</v>
      </c>
      <c r="K19" s="44" t="s">
        <v>162</v>
      </c>
      <c r="L19" s="41"/>
      <c r="M19" s="35">
        <f t="shared" si="0"/>
        <v>0</v>
      </c>
    </row>
    <row r="20" spans="1:13" s="39" customFormat="1" ht="62.5" x14ac:dyDescent="0.35">
      <c r="A20" s="43">
        <v>15</v>
      </c>
      <c r="B20" s="30" t="s">
        <v>48</v>
      </c>
      <c r="C20" s="30" t="s">
        <v>131</v>
      </c>
      <c r="D20" s="30" t="s">
        <v>169</v>
      </c>
      <c r="E20" s="188" t="s">
        <v>148</v>
      </c>
      <c r="F20" s="159" t="s">
        <v>170</v>
      </c>
      <c r="G20" s="42"/>
      <c r="H20" s="33" t="s">
        <v>55</v>
      </c>
      <c r="I20" s="34">
        <f>IF(H20='Priority Ratings'!$C$21,'Priority Ratings'!$B$21,IF(H20='Priority Ratings'!$C$22,'Priority Ratings'!$B$22,IF(H20='Priority Ratings'!$C$23,'Priority Ratings'!$B$23,IF(H20='Priority Ratings'!$C$24,'Priority Ratings'!$B$24,IF(H20='Priority Ratings'!$C$25,'Priority Ratings'!$B$25,IF(H20='Priority Ratings'!$C$26,'Priority Ratings'!$B$26,IF(H20='Priority Ratings'!$C$27,'Priority Ratings'!$B$27,"No Rating")))))))</f>
        <v>4</v>
      </c>
      <c r="J20" s="35">
        <f>I20/I23</f>
        <v>6.4516129032258063E-2</v>
      </c>
      <c r="K20" s="44" t="s">
        <v>171</v>
      </c>
      <c r="L20" s="41"/>
      <c r="M20" s="35">
        <f t="shared" si="0"/>
        <v>0</v>
      </c>
    </row>
    <row r="21" spans="1:13" s="39" customFormat="1" ht="125" x14ac:dyDescent="0.35">
      <c r="A21" s="43">
        <v>17</v>
      </c>
      <c r="B21" s="30" t="s">
        <v>48</v>
      </c>
      <c r="C21" s="30" t="s">
        <v>131</v>
      </c>
      <c r="D21" s="30" t="s">
        <v>172</v>
      </c>
      <c r="E21" s="188" t="s">
        <v>148</v>
      </c>
      <c r="F21" s="159" t="s">
        <v>173</v>
      </c>
      <c r="G21" s="42"/>
      <c r="H21" s="33" t="s">
        <v>55</v>
      </c>
      <c r="I21" s="34">
        <f>IF(H21='Priority Ratings'!$C$21,'Priority Ratings'!$B$21,IF(H21='Priority Ratings'!$C$22,'Priority Ratings'!$B$22,IF(H21='Priority Ratings'!$C$23,'Priority Ratings'!$B$23,IF(H21='Priority Ratings'!$C$24,'Priority Ratings'!$B$24,IF(H21='Priority Ratings'!$C$25,'Priority Ratings'!$B$25,IF(H21='Priority Ratings'!$C$26,'Priority Ratings'!$B$26,IF(H21='Priority Ratings'!$C$27,'Priority Ratings'!$B$27,"No Rating")))))))</f>
        <v>4</v>
      </c>
      <c r="J21" s="35">
        <f>I21/I23</f>
        <v>6.4516129032258063E-2</v>
      </c>
      <c r="K21" s="45" t="s">
        <v>174</v>
      </c>
      <c r="L21" s="41"/>
      <c r="M21" s="35">
        <f t="shared" si="0"/>
        <v>0</v>
      </c>
    </row>
    <row r="22" spans="1:13" s="39" customFormat="1" ht="13" x14ac:dyDescent="0.35">
      <c r="A22" s="251"/>
      <c r="B22" s="252"/>
      <c r="C22" s="252"/>
      <c r="D22" s="252"/>
      <c r="E22" s="235"/>
      <c r="F22" s="253"/>
      <c r="G22" s="254"/>
      <c r="H22" s="203"/>
      <c r="I22" s="208"/>
      <c r="J22" s="198"/>
      <c r="K22" s="255"/>
      <c r="L22" s="256"/>
      <c r="M22" s="198"/>
    </row>
    <row r="23" spans="1:13" s="39" customFormat="1" ht="13" x14ac:dyDescent="0.35">
      <c r="A23" s="46"/>
      <c r="B23" s="47"/>
      <c r="C23" s="47"/>
      <c r="D23" s="47"/>
      <c r="E23" s="47"/>
      <c r="F23" s="47"/>
      <c r="G23" s="246" t="s">
        <v>99</v>
      </c>
      <c r="H23" s="247"/>
      <c r="I23" s="248">
        <f>SUM(I8:I21)</f>
        <v>62</v>
      </c>
      <c r="J23" s="249">
        <f>SUM(J8:J21)</f>
        <v>0.99999999999999978</v>
      </c>
      <c r="K23" s="250"/>
      <c r="L23" s="246"/>
      <c r="M23" s="249">
        <f>SUM(M8:M21)</f>
        <v>0</v>
      </c>
    </row>
    <row r="24" spans="1:13" s="39" customFormat="1" ht="12.5" x14ac:dyDescent="0.35">
      <c r="A24" s="46"/>
      <c r="B24" s="47"/>
      <c r="C24" s="47"/>
      <c r="D24" s="47"/>
      <c r="E24" s="47"/>
      <c r="F24" s="47"/>
      <c r="G24" s="46"/>
      <c r="H24" s="48"/>
      <c r="I24" s="48"/>
      <c r="J24" s="48"/>
      <c r="K24" s="49"/>
      <c r="L24" s="46"/>
      <c r="M24" s="48"/>
    </row>
    <row r="25" spans="1:13" s="39" customFormat="1" ht="12.5" x14ac:dyDescent="0.35">
      <c r="A25" s="46"/>
      <c r="B25" s="47"/>
      <c r="C25" s="47"/>
      <c r="D25" s="47"/>
      <c r="E25" s="47"/>
      <c r="F25" s="47"/>
      <c r="G25" s="46"/>
      <c r="H25" s="48"/>
      <c r="I25" s="48"/>
      <c r="J25" s="48"/>
      <c r="K25" s="49"/>
      <c r="L25" s="46"/>
      <c r="M25" s="48"/>
    </row>
    <row r="26" spans="1:13" s="39" customFormat="1" ht="12.5" x14ac:dyDescent="0.35">
      <c r="A26" s="46"/>
      <c r="B26" s="47"/>
      <c r="C26" s="47"/>
      <c r="D26" s="47"/>
      <c r="E26" s="47"/>
      <c r="F26" s="47"/>
      <c r="G26" s="46"/>
      <c r="H26" s="48"/>
      <c r="I26" s="48"/>
      <c r="J26" s="48"/>
      <c r="K26" s="49"/>
      <c r="L26" s="46"/>
      <c r="M26" s="48"/>
    </row>
    <row r="27" spans="1:13" s="39" customFormat="1" ht="12.5" x14ac:dyDescent="0.35">
      <c r="A27" s="46"/>
      <c r="B27" s="47"/>
      <c r="C27" s="47"/>
      <c r="D27" s="47"/>
      <c r="E27" s="47"/>
      <c r="F27" s="47"/>
      <c r="G27" s="46"/>
      <c r="H27" s="48"/>
      <c r="I27" s="48"/>
      <c r="J27" s="48"/>
      <c r="K27" s="49"/>
      <c r="L27" s="46"/>
      <c r="M27" s="48"/>
    </row>
    <row r="28" spans="1:13" s="39" customFormat="1" ht="12.5" x14ac:dyDescent="0.35">
      <c r="A28" s="46"/>
      <c r="B28" s="47"/>
      <c r="C28" s="47"/>
      <c r="D28" s="47"/>
      <c r="E28" s="47"/>
      <c r="F28" s="47"/>
      <c r="G28" s="46"/>
      <c r="H28" s="48"/>
      <c r="I28" s="48"/>
      <c r="J28" s="48"/>
      <c r="K28" s="49"/>
      <c r="L28" s="46"/>
      <c r="M28" s="48"/>
    </row>
    <row r="29" spans="1:13" s="39" customFormat="1" ht="12.5" x14ac:dyDescent="0.35">
      <c r="A29" s="46"/>
      <c r="B29" s="47"/>
      <c r="C29" s="47"/>
      <c r="D29" s="47"/>
      <c r="E29" s="47"/>
      <c r="F29" s="47"/>
      <c r="G29" s="46"/>
      <c r="H29" s="48"/>
      <c r="I29" s="48"/>
      <c r="J29" s="48"/>
      <c r="K29" s="49"/>
      <c r="L29" s="46"/>
      <c r="M29" s="48"/>
    </row>
  </sheetData>
  <mergeCells count="2">
    <mergeCell ref="A1:C1"/>
    <mergeCell ref="H5:J5"/>
  </mergeCell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800-000000000000}">
          <x14:formula1>
            <xm:f>'Priority Ratings'!$C$21:$C$27</xm:f>
          </x14:formula1>
          <xm:sqref>H8:H22</xm:sqref>
        </x14:dataValidation>
        <x14:dataValidation type="list" allowBlank="1" showInputMessage="1" showErrorMessage="1" xr:uid="{00000000-0002-0000-0800-000001000000}">
          <x14:formula1>
            <xm:f>'Priority Ratingsa'!$A$2:$A$4</xm:f>
          </x14:formula1>
          <xm:sqref>L8:L21</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970D2C4502ADB4EAAC322A92F503D22" ma:contentTypeVersion="4" ma:contentTypeDescription="Create a new document." ma:contentTypeScope="" ma:versionID="cf32c0c6e0926ec019cf9532b01829f3">
  <xsd:schema xmlns:xsd="http://www.w3.org/2001/XMLSchema" xmlns:xs="http://www.w3.org/2001/XMLSchema" xmlns:p="http://schemas.microsoft.com/office/2006/metadata/properties" xmlns:ns2="6889e005-9300-4bc2-a48e-2666c1aa789f" targetNamespace="http://schemas.microsoft.com/office/2006/metadata/properties" ma:root="true" ma:fieldsID="d6ec56565355a3e7d622c3ab71e5338d" ns2:_="">
    <xsd:import namespace="6889e005-9300-4bc2-a48e-2666c1aa789f"/>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889e005-9300-4bc2-a48e-2666c1aa789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D647721-13CB-481A-A9E0-DB1E54BF68F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889e005-9300-4bc2-a48e-2666c1aa789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219A19F-E474-4E83-B7EF-DF5A4E9E37D5}">
  <ds:schemaRefs>
    <ds:schemaRef ds:uri="6889e005-9300-4bc2-a48e-2666c1aa789f"/>
    <ds:schemaRef ds:uri="http://purl.org/dc/dcmitype/"/>
    <ds:schemaRef ds:uri="http://schemas.microsoft.com/office/infopath/2007/PartnerControls"/>
    <ds:schemaRef ds:uri="http://schemas.microsoft.com/office/2006/documentManagement/types"/>
    <ds:schemaRef ds:uri="http://schemas.microsoft.com/office/2006/metadata/properties"/>
    <ds:schemaRef ds:uri="http://purl.org/dc/elements/1.1/"/>
    <ds:schemaRef ds:uri="http://purl.org/dc/terms/"/>
    <ds:schemaRef ds:uri="http://schemas.openxmlformats.org/package/2006/metadata/core-properties"/>
    <ds:schemaRef ds:uri="http://www.w3.org/XML/1998/namespace"/>
  </ds:schemaRefs>
</ds:datastoreItem>
</file>

<file path=customXml/itemProps3.xml><?xml version="1.0" encoding="utf-8"?>
<ds:datastoreItem xmlns:ds="http://schemas.openxmlformats.org/officeDocument/2006/customXml" ds:itemID="{CFC5A72C-1999-4996-9886-F1D262F4B83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50</vt:i4>
      </vt:variant>
    </vt:vector>
  </HeadingPairs>
  <TitlesOfParts>
    <vt:vector size="50" baseType="lpstr">
      <vt:lpstr>Tech Evaluation Summary</vt:lpstr>
      <vt:lpstr>Gatekeepers</vt:lpstr>
      <vt:lpstr>General Technical Questions</vt:lpstr>
      <vt:lpstr>Functional Tx Requirements</vt:lpstr>
      <vt:lpstr>Functional Dx Standard Requirem</vt:lpstr>
      <vt:lpstr>Functional Gx requirements</vt:lpstr>
      <vt:lpstr>Security</vt:lpstr>
      <vt:lpstr>Cloud</vt:lpstr>
      <vt:lpstr>Integration and Testing</vt:lpstr>
      <vt:lpstr>System Demo </vt:lpstr>
      <vt:lpstr>Priority Ratingsa</vt:lpstr>
      <vt:lpstr>Priority Ratings</vt:lpstr>
      <vt:lpstr>Config</vt:lpstr>
      <vt:lpstr>Document management(Tx)</vt:lpstr>
      <vt:lpstr>Drawing tools management(Tx)</vt:lpstr>
      <vt:lpstr>Creation of 3D symbol(Tx)</vt:lpstr>
      <vt:lpstr>Wire management(Tx)</vt:lpstr>
      <vt:lpstr>Management of interrelated diag</vt:lpstr>
      <vt:lpstr>Management of electrical design</vt:lpstr>
      <vt:lpstr>Metadata management(Tx)</vt:lpstr>
      <vt:lpstr>Cabling management(Tx)</vt:lpstr>
      <vt:lpstr>Manage system access </vt:lpstr>
      <vt:lpstr>Customer user interface</vt:lpstr>
      <vt:lpstr>Manage projects</vt:lpstr>
      <vt:lpstr>Create and modify drawings</vt:lpstr>
      <vt:lpstr>Manage availability of drawing </vt:lpstr>
      <vt:lpstr>Manage documents</vt:lpstr>
      <vt:lpstr>Manage workflow rules</vt:lpstr>
      <vt:lpstr>Revision and version management</vt:lpstr>
      <vt:lpstr>Manage reports</vt:lpstr>
      <vt:lpstr>Manage engineering services</vt:lpstr>
      <vt:lpstr>Manage collaboration services</vt:lpstr>
      <vt:lpstr>Manage design integration</vt:lpstr>
      <vt:lpstr>Migration management</vt:lpstr>
      <vt:lpstr>Perform structural design(Gx)</vt:lpstr>
      <vt:lpstr>Perform structural analysis(Gx)</vt:lpstr>
      <vt:lpstr>Perform concrete design(Gx)</vt:lpstr>
      <vt:lpstr>Perform geotechnical eng(Gx)</vt:lpstr>
      <vt:lpstr>Perform steelwork design(Gx)</vt:lpstr>
      <vt:lpstr>Perform bridge design</vt:lpstr>
      <vt:lpstr>Perform masonry design(Gx)</vt:lpstr>
      <vt:lpstr>Perform advanced structural(Gx)</vt:lpstr>
      <vt:lpstr>Perform architectural(Gx)</vt:lpstr>
      <vt:lpstr>Perform 3D modelling design(Gx </vt:lpstr>
      <vt:lpstr>Perform roads and railways(Gx)</vt:lpstr>
      <vt:lpstr>Perform rail design(Gx)</vt:lpstr>
      <vt:lpstr>Perform road design(Gx)</vt:lpstr>
      <vt:lpstr>Manage dams waterways &amp; hydro</vt:lpstr>
      <vt:lpstr>Manage line engineering(Gx)</vt:lpstr>
      <vt:lpstr>Manage coal power plant turbine</vt:lpstr>
    </vt:vector>
  </TitlesOfParts>
  <Manager/>
  <Company>Eskom</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Krishnie Naidu</dc:creator>
  <cp:keywords/>
  <dc:description/>
  <cp:lastModifiedBy>Violet Beetha</cp:lastModifiedBy>
  <cp:revision/>
  <dcterms:created xsi:type="dcterms:W3CDTF">2018-04-13T08:17:20Z</dcterms:created>
  <dcterms:modified xsi:type="dcterms:W3CDTF">2022-09-29T09:38:22Z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0x0101008970D2C4502ADB4EAAC322A92F503D22</vt:lpwstr>
  </property>
</Properties>
</file>